
<file path=[Content_Types].xml><?xml version="1.0" encoding="utf-8"?>
<Types xmlns="http://schemas.openxmlformats.org/package/2006/content-types">
  <Default Extension="png" ContentType="image/png"/>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7.xml" ContentType="application/vnd.openxmlformats-officedocument.drawing+xml"/>
  <Override PartName="/xl/worksheets/sheet6.xml" ContentType="application/vnd.openxmlformats-officedocument.spreadsheetml.worksheet+xml"/>
  <Override PartName="/xl/worksheets/sheet7.xml" ContentType="application/vnd.openxmlformats-officedocument.spreadsheetml.worksheet+xml"/>
  <Override PartName="/xl/drawings/drawing4.xml" ContentType="application/vnd.openxmlformats-officedocument.drawing+xml"/>
  <Override PartName="/xl/drawings/drawing5.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40" yWindow="315" windowWidth="28515" windowHeight="12060" tabRatio="753"/>
  </bookViews>
  <sheets>
    <sheet name="S.London stn spread, 2014 usage" sheetId="1" r:id="rId1"/>
    <sheet name="Avge 2031, 2050 demand, acti" sheetId="6" r:id="rId2"/>
    <sheet name="TfL metroisation outputs" sheetId="4" r:id="rId3"/>
    <sheet name="TSLO metroisation outputs" sheetId="5" r:id="rId4"/>
    <sheet name="TSLO service capacity estimates" sheetId="7" r:id="rId5"/>
    <sheet name="TfL 2015 station PTAL values" sheetId="8" r:id="rId6"/>
    <sheet name="TSLO capital cost estimates" sheetId="9" r:id="rId7"/>
  </sheets>
  <calcPr calcId="125725"/>
</workbook>
</file>

<file path=xl/calcChain.xml><?xml version="1.0" encoding="utf-8"?>
<calcChain xmlns="http://schemas.openxmlformats.org/spreadsheetml/2006/main">
  <c r="K67" i="8"/>
  <c r="K66"/>
  <c r="K64"/>
  <c r="M43"/>
  <c r="K43" s="1"/>
  <c r="L39"/>
  <c r="K39" s="1"/>
  <c r="K9"/>
  <c r="K8"/>
  <c r="K4"/>
  <c r="O38" i="7"/>
  <c r="P37" s="1"/>
  <c r="G37"/>
  <c r="O36"/>
  <c r="F36"/>
  <c r="O34"/>
  <c r="F34"/>
  <c r="G33" s="1"/>
  <c r="P33"/>
  <c r="S33" s="1"/>
  <c r="O32"/>
  <c r="O30"/>
  <c r="P29" s="1"/>
  <c r="S29" s="1"/>
  <c r="F30"/>
  <c r="G29" s="1"/>
  <c r="O28"/>
  <c r="F28"/>
  <c r="O26"/>
  <c r="F26"/>
  <c r="O24"/>
  <c r="P23" s="1"/>
  <c r="S23" s="1"/>
  <c r="F24"/>
  <c r="G23"/>
  <c r="O22"/>
  <c r="F22"/>
  <c r="O20"/>
  <c r="F20"/>
  <c r="O18"/>
  <c r="P17" s="1"/>
  <c r="S17" s="1"/>
  <c r="G17"/>
  <c r="O16"/>
  <c r="F16"/>
  <c r="O14"/>
  <c r="P13" s="1"/>
  <c r="F14"/>
  <c r="G13" s="1"/>
  <c r="O12"/>
  <c r="F12"/>
  <c r="O10"/>
  <c r="F10"/>
  <c r="O8"/>
  <c r="P7" s="1"/>
  <c r="F8"/>
  <c r="G7"/>
  <c r="G40" l="1"/>
  <c r="S13"/>
  <c r="P40"/>
  <c r="S7"/>
  <c r="P41"/>
  <c r="S41" s="1"/>
  <c r="G41"/>
  <c r="S40" l="1"/>
  <c r="X29" i="1" l="1"/>
  <c r="V27"/>
  <c r="W28"/>
  <c r="W27"/>
  <c r="X16"/>
  <c r="X15"/>
  <c r="V15"/>
  <c r="U29"/>
  <c r="W19"/>
  <c r="W17"/>
  <c r="X17" l="1"/>
  <c r="U17"/>
  <c r="V12"/>
</calcChain>
</file>

<file path=xl/comments1.xml><?xml version="1.0" encoding="utf-8"?>
<comments xmlns="http://schemas.openxmlformats.org/spreadsheetml/2006/main">
  <authors>
    <author>davidarquati</author>
  </authors>
  <commentList>
    <comment ref="B14" authorId="0">
      <text>
        <r>
          <rPr>
            <b/>
            <sz val="8"/>
            <color indexed="81"/>
            <rFont val="Tahoma"/>
            <family val="2"/>
          </rPr>
          <t>davidarquati:</t>
        </r>
        <r>
          <rPr>
            <sz val="8"/>
            <color indexed="81"/>
            <rFont val="Tahoma"/>
            <family val="2"/>
          </rPr>
          <t xml:space="preserve">
Plt 15 for Up Victoria Slow / WLL
Plt 16 for Up WLL / Down WLL / Turnback
Plt 17 for Down Victoria Slow &amp; WLL</t>
        </r>
      </text>
    </comment>
  </commentList>
</comments>
</file>

<file path=xl/sharedStrings.xml><?xml version="1.0" encoding="utf-8"?>
<sst xmlns="http://schemas.openxmlformats.org/spreadsheetml/2006/main" count="1320" uniqueCount="808">
  <si>
    <t>Number of suburban stations in Greater London</t>
  </si>
  <si>
    <t>Overground 17</t>
  </si>
  <si>
    <t>Underground 19</t>
  </si>
  <si>
    <t>Zones 4, 5, 6</t>
  </si>
  <si>
    <t>Zones 2, 3</t>
  </si>
  <si>
    <t>Overground 5</t>
  </si>
  <si>
    <t>101 stations overall</t>
  </si>
  <si>
    <t>Volume of station entry/exit 2014/15 (million pax pa)</t>
  </si>
  <si>
    <t>Average station entry/exit 2014/15 per stn (mppa)</t>
  </si>
  <si>
    <t>Overground</t>
  </si>
  <si>
    <t>Underground</t>
  </si>
  <si>
    <t>410.3 mppa overall</t>
  </si>
  <si>
    <t>Underground 2</t>
  </si>
  <si>
    <t>85 stations overall</t>
  </si>
  <si>
    <t>4.8 mppa average per station</t>
  </si>
  <si>
    <t>218.5 mppa overall</t>
  </si>
  <si>
    <t>2.2 mppa average per station</t>
  </si>
  <si>
    <t>Suburban station numbers across South London networks</t>
  </si>
  <si>
    <t>Nat.Rail</t>
  </si>
  <si>
    <t>2 Brixton stns as separate, Clapham North/High St as joint</t>
  </si>
  <si>
    <t>including stations in Greater London south of the river, and north of the river on the SWT Windsor and Hounslow Loop lines</t>
  </si>
  <si>
    <r>
      <t xml:space="preserve">Nat.Rail </t>
    </r>
    <r>
      <rPr>
        <b/>
        <sz val="11"/>
        <color theme="9" tint="-0.249977111117893"/>
        <rFont val="Calibri"/>
        <family val="2"/>
        <scheme val="minor"/>
      </rPr>
      <t>excl OG</t>
    </r>
  </si>
  <si>
    <r>
      <t xml:space="preserve">Nat.Rail 54 </t>
    </r>
    <r>
      <rPr>
        <b/>
        <sz val="11"/>
        <color theme="9" tint="-0.249977111117893"/>
        <rFont val="Calibri"/>
        <family val="2"/>
        <scheme val="minor"/>
      </rPr>
      <t>excl OG</t>
    </r>
  </si>
  <si>
    <r>
      <t xml:space="preserve">Nat.Rail 95 </t>
    </r>
    <r>
      <rPr>
        <b/>
        <sz val="11"/>
        <color theme="9" tint="-0.249977111117893"/>
        <rFont val="Calibri"/>
        <family val="2"/>
        <scheme val="minor"/>
      </rPr>
      <t>excl OG</t>
    </r>
  </si>
  <si>
    <t>Suggested infrastructure requirements</t>
  </si>
  <si>
    <t>Base NR scheme</t>
  </si>
  <si>
    <t>Base TfL South London increments, to 2031</t>
  </si>
  <si>
    <t>&lt;&lt;&lt; TfL to 2031</t>
  </si>
  <si>
    <t>Sector</t>
  </si>
  <si>
    <t>TSLO to 2050, in addition to TfL &gt;&gt;&gt;</t>
  </si>
  <si>
    <t>TSLO full option increments, to 2050</t>
  </si>
  <si>
    <t>Network Rail CP6 base investment</t>
  </si>
  <si>
    <t>S1 BML Metro 20</t>
  </si>
  <si>
    <t>S2 BML Metro 24</t>
  </si>
  <si>
    <t>S3 BML24 + Tulse Hill Hub</t>
  </si>
  <si>
    <t>S4: ELL24 (+ S3)</t>
  </si>
  <si>
    <t>S5: Optimised</t>
  </si>
  <si>
    <t>S6: Metro performance</t>
  </si>
  <si>
    <t>TSLO scheme</t>
  </si>
  <si>
    <t>New train design</t>
  </si>
  <si>
    <t>Streatham Virtual Tube</t>
  </si>
  <si>
    <t>New South London Line</t>
  </si>
  <si>
    <t xml:space="preserve">West London Line </t>
  </si>
  <si>
    <t>Brixton/Herne Hill express tunnel, local Brixton stn</t>
  </si>
  <si>
    <t>R25 Outer Orbital                                            Surrey-S.London-Kent</t>
  </si>
  <si>
    <t>ELL Wimbledon,                                                      travolator New X&lt;&gt;NX Gate</t>
  </si>
  <si>
    <t>South London-Canary Wharf express line</t>
  </si>
  <si>
    <t>Lewisham South interchange</t>
  </si>
  <si>
    <t>New stations and interchanges</t>
  </si>
  <si>
    <t>Expanded platforms/track</t>
  </si>
  <si>
    <t>Other higher frequencies</t>
  </si>
  <si>
    <t>Additional Metro performance</t>
  </si>
  <si>
    <t>TSLO benefits</t>
  </si>
  <si>
    <t>More capacity, quicker boarding, faster journeys</t>
  </si>
  <si>
    <t>High frequency, new WLL /ELL links, tube relief, South London i'change</t>
  </si>
  <si>
    <t>Serves Zones 2/3 high growth population, tube relief, orbital links</t>
  </si>
  <si>
    <t>High capacity access to Old Oak Common (HS2 and development area)</t>
  </si>
  <si>
    <t>More trains/capacity, ELL/ SLL serve Brixton, orbital links, better Kent travel</t>
  </si>
  <si>
    <t>M25/outer London road relief with pop and jobs growth, car-quality trains</t>
  </si>
  <si>
    <t>ELL to South/SW London, Clap.Jn relief, NX&lt;&gt;NXG travolator for Bakerloo</t>
  </si>
  <si>
    <t>DLR &amp; 5-car ELL major relief, direct faster jnys, incl Croydon-Lewisham</t>
  </si>
  <si>
    <t>Unblocks pathing conflict at Lewisham Jn. More DLR i'change, more trains</t>
  </si>
  <si>
    <t>Stns &amp; i'changes across South London, access, aiding developments, tube relief</t>
  </si>
  <si>
    <t>More operating flexibility, extra stn/track capacity, better timekeeping</t>
  </si>
  <si>
    <t>Opportunities for higher frequency arising with TSLO, over &amp; above TfL</t>
  </si>
  <si>
    <t>Extra paths, shorter journey times, greater service reliability</t>
  </si>
  <si>
    <t>Surrey area</t>
  </si>
  <si>
    <t>TfL scheme to adopt South Western inners before Crossrail 2. Policy and timing to be agreed</t>
  </si>
  <si>
    <t>Streatham area-Surrey journeys benefit from higher total frequency and easy interchange</t>
  </si>
  <si>
    <t>-</t>
  </si>
  <si>
    <t>Critical access to OOC via NLL (Richmond) and Clapham Jn (WLL). TSLO backs TfL plans</t>
  </si>
  <si>
    <t>Woking, Guildford, Horsley, Leatherhead, Epsom as 'R25' railheads, 4tph</t>
  </si>
  <si>
    <t>Direct or one-change Central Surrey-Canary Wharf link, via East Croydon</t>
  </si>
  <si>
    <r>
      <rPr>
        <sz val="10"/>
        <color rgb="FFFF0000"/>
        <rFont val="Arial"/>
        <family val="2"/>
      </rPr>
      <t>Additional reversing platform at Woking</t>
    </r>
    <r>
      <rPr>
        <sz val="10"/>
        <color theme="1"/>
        <rFont val="Arial"/>
        <family val="2"/>
      </rPr>
      <t xml:space="preserve"> on SW side of station. Use bays at Guildford to reverse train</t>
    </r>
  </si>
  <si>
    <t>'R25' could replace limited service on Guildford-Epsom section via Leatherhead</t>
  </si>
  <si>
    <t>Extra platform flexibility in use and signalling capacity at Epsom</t>
  </si>
  <si>
    <r>
      <t xml:space="preserve">No change
</t>
    </r>
    <r>
      <rPr>
        <i/>
        <sz val="10"/>
        <color theme="1"/>
        <rFont val="Arial"/>
        <family val="2"/>
      </rPr>
      <t>(4tph additional turnback)</t>
    </r>
  </si>
  <si>
    <r>
      <rPr>
        <sz val="10"/>
        <color rgb="FFFF0000"/>
        <rFont val="Arial"/>
        <family val="2"/>
      </rPr>
      <t>Cheam island turnback</t>
    </r>
    <r>
      <rPr>
        <sz val="10"/>
        <color theme="1"/>
        <rFont val="Arial"/>
        <family val="2"/>
      </rPr>
      <t xml:space="preserve">
</t>
    </r>
    <r>
      <rPr>
        <i/>
        <sz val="10"/>
        <color theme="1"/>
        <rFont val="Arial"/>
        <family val="2"/>
      </rPr>
      <t>(8tph additional turnback)</t>
    </r>
  </si>
  <si>
    <t>As S3</t>
  </si>
  <si>
    <t>ETCS ATO</t>
  </si>
  <si>
    <t>Sutton area</t>
  </si>
  <si>
    <r>
      <rPr>
        <sz val="10"/>
        <color rgb="FFFF0000"/>
        <rFont val="Arial"/>
        <family val="2"/>
      </rPr>
      <t>Higher capacity trains</t>
    </r>
    <r>
      <rPr>
        <sz val="10"/>
        <color theme="1"/>
        <rFont val="Arial"/>
        <family val="2"/>
      </rPr>
      <t>:                                      Radials to use Crossrail type, extendable to 12-car equivalent</t>
    </r>
  </si>
  <si>
    <t>Easy connectivity in many directions across South London, 4tph semi-fasts kept to Victoria</t>
  </si>
  <si>
    <t>Able to change at Streatham as well as Clapham, for OOC, in TSLO scheme</t>
  </si>
  <si>
    <t>Sutton area Thameslink trains can be 10-car after scheme built Services more reliable via Herne Hill</t>
  </si>
  <si>
    <t>Sutton, Wallington as 'R25' railhead, 4tph</t>
  </si>
  <si>
    <t>Travel choice via Streatham interchange and ELL, or Norwood Jn and new express line</t>
  </si>
  <si>
    <r>
      <rPr>
        <sz val="10"/>
        <color rgb="FFFF0000"/>
        <rFont val="Arial"/>
        <family val="2"/>
      </rPr>
      <t>New Metro station at Beddington</t>
    </r>
    <r>
      <rPr>
        <sz val="10"/>
        <color theme="1"/>
        <rFont val="Arial"/>
        <family val="2"/>
      </rPr>
      <t xml:space="preserve">                                               Suburban area with long gaps between stations</t>
    </r>
  </si>
  <si>
    <r>
      <rPr>
        <sz val="10"/>
        <color rgb="FFFF0000"/>
        <rFont val="Arial"/>
        <family val="2"/>
      </rPr>
      <t>5th platform may be needed at Sutton</t>
    </r>
    <r>
      <rPr>
        <sz val="10"/>
        <color theme="1"/>
        <rFont val="Arial"/>
        <family val="2"/>
      </rPr>
      <t xml:space="preserve"> to manage higher through frequencies on Epsom and loop</t>
    </r>
  </si>
  <si>
    <t>'R25' gives Sutton fast limited stop orbital service 4tph</t>
  </si>
  <si>
    <t>No change to S6</t>
  </si>
  <si>
    <r>
      <rPr>
        <sz val="10"/>
        <color rgb="FFFF0000"/>
        <rFont val="Arial"/>
        <family val="2"/>
      </rPr>
      <t>Wallington centre turnback</t>
    </r>
    <r>
      <rPr>
        <sz val="10"/>
        <color theme="1"/>
        <rFont val="Arial"/>
        <family val="2"/>
      </rPr>
      <t xml:space="preserve"> 
</t>
    </r>
    <r>
      <rPr>
        <i/>
        <sz val="10"/>
        <color theme="1"/>
        <rFont val="Arial"/>
        <family val="2"/>
      </rPr>
      <t>(8tph requirement, 4 at WLT, 4 at WCY)</t>
    </r>
  </si>
  <si>
    <r>
      <t xml:space="preserve">Wallington centre turnback &amp; </t>
    </r>
    <r>
      <rPr>
        <sz val="10"/>
        <color rgb="FFFF0000"/>
        <rFont val="Arial"/>
        <family val="2"/>
      </rPr>
      <t>West Croydon remodelling</t>
    </r>
    <r>
      <rPr>
        <sz val="10"/>
        <color theme="1"/>
        <rFont val="Arial"/>
        <family val="2"/>
      </rPr>
      <t xml:space="preserve"> 
</t>
    </r>
    <r>
      <rPr>
        <i/>
        <sz val="10"/>
        <color theme="1"/>
        <rFont val="Arial"/>
        <family val="2"/>
      </rPr>
      <t>(14tph requirement, 4 at WLT, 10 at WCY)</t>
    </r>
  </si>
  <si>
    <r>
      <t xml:space="preserve">Wallington centre turnback &amp; West Croydon remodelling 
</t>
    </r>
    <r>
      <rPr>
        <i/>
        <sz val="10"/>
        <color theme="1"/>
        <rFont val="Arial"/>
        <family val="2"/>
      </rPr>
      <t>(14tph requirement, 4 at WLT, 10 at WCY)</t>
    </r>
  </si>
  <si>
    <t>West Croydon &amp; turnback capacity</t>
  </si>
  <si>
    <t>West Croydon as 'R25' railhead, 4tph</t>
  </si>
  <si>
    <t>Turnback design to ensure 12-car capable</t>
  </si>
  <si>
    <t>'R25' gives West Croydon fast limited stop orbital service 4tph</t>
  </si>
  <si>
    <r>
      <rPr>
        <sz val="10"/>
        <color rgb="FFFF0000"/>
        <rFont val="Arial"/>
        <family val="2"/>
      </rPr>
      <t>Station remodelling</t>
    </r>
    <r>
      <rPr>
        <sz val="10"/>
        <color theme="1"/>
        <rFont val="Arial"/>
        <family val="2"/>
      </rPr>
      <t xml:space="preserve"> for 2 Slow Through, 2 Slow turnback/reversible (?)</t>
    </r>
  </si>
  <si>
    <r>
      <t xml:space="preserve">As base 
</t>
    </r>
    <r>
      <rPr>
        <i/>
        <sz val="10"/>
        <rFont val="Arial"/>
        <family val="2"/>
      </rPr>
      <t>(10tph turn back)</t>
    </r>
  </si>
  <si>
    <r>
      <t xml:space="preserve">As base 
</t>
    </r>
    <r>
      <rPr>
        <i/>
        <sz val="10"/>
        <color theme="1"/>
        <rFont val="Arial"/>
        <family val="2"/>
      </rPr>
      <t>(12tph turn back)</t>
    </r>
  </si>
  <si>
    <r>
      <t xml:space="preserve">As base 
</t>
    </r>
    <r>
      <rPr>
        <i/>
        <sz val="10"/>
        <color theme="1"/>
        <rFont val="Arial"/>
        <family val="2"/>
      </rPr>
      <t>(10tph turn back)</t>
    </r>
  </si>
  <si>
    <t>East Croydon &amp; turnback capacity</t>
  </si>
  <si>
    <t>Easy connectivity in many directions across South London, 4tph service links East Croydon</t>
  </si>
  <si>
    <t>4tph direct in TfL scheme.</t>
  </si>
  <si>
    <t>Thameslink as a whole more reliable after Brixton express tunnel built and changes at Herne Hill Jn</t>
  </si>
  <si>
    <t>Turnback capacity may help East Croydon-Canary Wharf direct service</t>
  </si>
  <si>
    <t>South London-Canary Wharf express could serve East Croydon</t>
  </si>
  <si>
    <r>
      <t xml:space="preserve">Grade separation of Fast lines &amp; Up LBG Slow at </t>
    </r>
    <r>
      <rPr>
        <sz val="10"/>
        <color rgb="FFFF0000"/>
        <rFont val="Arial"/>
        <family val="2"/>
      </rPr>
      <t>Windmill Bridge</t>
    </r>
  </si>
  <si>
    <r>
      <t xml:space="preserve">As base only?
</t>
    </r>
    <r>
      <rPr>
        <i/>
        <sz val="10"/>
        <rFont val="Arial"/>
        <family val="2"/>
      </rPr>
      <t>(8+6tph at Gloucester Rd Jn)</t>
    </r>
  </si>
  <si>
    <r>
      <t xml:space="preserve">Base + </t>
    </r>
    <r>
      <rPr>
        <sz val="10"/>
        <color rgb="FFFF0000"/>
        <rFont val="Arial"/>
        <family val="2"/>
      </rPr>
      <t>grade separation at Gloucester Road Jn</t>
    </r>
    <r>
      <rPr>
        <sz val="10"/>
        <rFont val="Arial"/>
        <family val="2"/>
      </rPr>
      <t xml:space="preserve"> </t>
    </r>
    <r>
      <rPr>
        <i/>
        <sz val="10"/>
        <rFont val="Arial"/>
        <family val="2"/>
      </rPr>
      <t>(8+12tph)</t>
    </r>
  </si>
  <si>
    <r>
      <t xml:space="preserve">Base + grade separation at Gloucester Road Jn </t>
    </r>
    <r>
      <rPr>
        <i/>
        <sz val="10"/>
        <rFont val="Arial"/>
        <family val="2"/>
      </rPr>
      <t>(8+12tph)</t>
    </r>
  </si>
  <si>
    <t>Windmill Bridge &amp; Gloucester Rd area</t>
  </si>
  <si>
    <r>
      <t xml:space="preserve">Full range of flying junctions on suburban tracks, </t>
    </r>
    <r>
      <rPr>
        <sz val="10"/>
        <color rgb="FFFF0000"/>
        <rFont val="Arial"/>
        <family val="2"/>
      </rPr>
      <t>including West Croydon approaches</t>
    </r>
  </si>
  <si>
    <t>Full flying junctions permit higher frequency on local lines</t>
  </si>
  <si>
    <t>'R25' to use new local line flying junctions</t>
  </si>
  <si>
    <t>Full flying junctions required for East Croydon-Canary Wharf direct service</t>
  </si>
  <si>
    <r>
      <rPr>
        <sz val="10"/>
        <color rgb="FFFF0000"/>
        <rFont val="Arial"/>
        <family val="2"/>
      </rPr>
      <t>Full flying junctions required</t>
    </r>
    <r>
      <rPr>
        <sz val="10"/>
        <color theme="1"/>
        <rFont val="Arial"/>
        <family val="2"/>
      </rPr>
      <t>, including approaching West Croydon</t>
    </r>
  </si>
  <si>
    <t>SRC High Level platforms on Portsmouth lines</t>
  </si>
  <si>
    <t>Streatham Common area junctions</t>
  </si>
  <si>
    <r>
      <rPr>
        <sz val="10"/>
        <color rgb="FFFF0000"/>
        <rFont val="Arial"/>
        <family val="2"/>
      </rPr>
      <t>TfL scheme NOT adopted</t>
    </r>
    <r>
      <rPr>
        <sz val="10"/>
        <color theme="1"/>
        <rFont val="Arial"/>
        <family val="2"/>
      </rPr>
      <t xml:space="preserve">
</t>
    </r>
    <r>
      <rPr>
        <i/>
        <sz val="10"/>
        <color theme="1"/>
        <rFont val="Arial"/>
        <family val="2"/>
      </rPr>
      <t>(See Streatham Virtual Tube)</t>
    </r>
  </si>
  <si>
    <t>26tph through Streatham, 4-tracking and flying junctions required for pathing capacity</t>
  </si>
  <si>
    <t>TSLO routes OOC service via Streatham and Streatham Hill for larger local catchment</t>
  </si>
  <si>
    <t>Streatham area Thameslink trains can be 10-car after scheme built, and services more reliable via Herne Hill</t>
  </si>
  <si>
    <t>ELL Wimbledon 6tph is part of Streatham Virtual Tube scheme</t>
  </si>
  <si>
    <r>
      <rPr>
        <sz val="10"/>
        <color rgb="FFFF0000"/>
        <rFont val="Arial"/>
        <family val="2"/>
      </rPr>
      <t>Streatham Virtual Tube</t>
    </r>
    <r>
      <rPr>
        <sz val="10"/>
        <color theme="1"/>
        <rFont val="Arial"/>
        <family val="2"/>
      </rPr>
      <t xml:space="preserve">                                High frequency rail services at Streatham and Streatham Hill</t>
    </r>
  </si>
  <si>
    <t>Flying junctions Streatham Hill-Streatham, Streatham-Streatham Common. 4 tracking in Streatham</t>
  </si>
  <si>
    <t>Virtual Tube incl Streatham 8tph Thameslink, 8tph Clap.Jn, WLL 4tph, ELL 6tph, Streatham Hill 14tph</t>
  </si>
  <si>
    <r>
      <t xml:space="preserve">-
</t>
    </r>
    <r>
      <rPr>
        <i/>
        <sz val="10"/>
        <rFont val="Arial"/>
        <family val="2"/>
      </rPr>
      <t>(16+4tph)</t>
    </r>
  </si>
  <si>
    <r>
      <rPr>
        <sz val="10"/>
        <color rgb="FFFF0000"/>
        <rFont val="Arial"/>
        <family val="2"/>
      </rPr>
      <t>Grade separation of Slows at Balham Jn?</t>
    </r>
    <r>
      <rPr>
        <sz val="10"/>
        <color theme="1"/>
        <rFont val="Arial"/>
        <family val="2"/>
      </rPr>
      <t xml:space="preserve">
</t>
    </r>
    <r>
      <rPr>
        <i/>
        <sz val="10"/>
        <color theme="1"/>
        <rFont val="Arial"/>
        <family val="2"/>
      </rPr>
      <t>(18+6tph)</t>
    </r>
  </si>
  <si>
    <r>
      <t xml:space="preserve">Grade separation of Slows at Balham Jn
</t>
    </r>
    <r>
      <rPr>
        <i/>
        <sz val="10"/>
        <rFont val="Arial"/>
        <family val="2"/>
      </rPr>
      <t>(18+6tph)</t>
    </r>
  </si>
  <si>
    <t>Balham Junction</t>
  </si>
  <si>
    <r>
      <rPr>
        <sz val="10"/>
        <color rgb="FFFF0000"/>
        <rFont val="Arial"/>
        <family val="2"/>
      </rPr>
      <t>2 more local platforms</t>
    </r>
    <r>
      <rPr>
        <sz val="10"/>
        <color theme="1"/>
        <rFont val="Arial"/>
        <family val="2"/>
      </rPr>
      <t xml:space="preserve"> if required by Crossrail  2 and higher passenger volume to 2050</t>
    </r>
  </si>
  <si>
    <t>Streatham Virtual Tube may avoid need for Balham flying junction</t>
  </si>
  <si>
    <r>
      <rPr>
        <sz val="10"/>
        <color rgb="FFFF0000"/>
        <rFont val="Arial"/>
        <family val="2"/>
      </rPr>
      <t>Balham interchange rebuild</t>
    </r>
    <r>
      <rPr>
        <sz val="10"/>
        <color theme="1"/>
        <rFont val="Arial"/>
        <family val="2"/>
      </rPr>
      <t xml:space="preserve">                                With Crossrail 2 and metro service levels, station needs enlargement</t>
    </r>
  </si>
  <si>
    <r>
      <t xml:space="preserve">Removal of Falcon Junction &amp; "shuffling over" of slow lines; </t>
    </r>
    <r>
      <rPr>
        <sz val="10"/>
        <color rgb="FFFF0000"/>
        <rFont val="Arial"/>
        <family val="2"/>
      </rPr>
      <t>new  Pig Hill Junction for WLL</t>
    </r>
  </si>
  <si>
    <r>
      <rPr>
        <sz val="10"/>
        <color rgb="FFFF0000"/>
        <rFont val="Arial"/>
        <family val="2"/>
      </rPr>
      <t>Grade separation of new Pig Hill Junction</t>
    </r>
    <r>
      <rPr>
        <sz val="10"/>
        <rFont val="Arial"/>
        <family val="2"/>
      </rPr>
      <t xml:space="preserve">
</t>
    </r>
    <r>
      <rPr>
        <i/>
        <sz val="10"/>
        <rFont val="Arial"/>
        <family val="2"/>
      </rPr>
      <t>(with 16+4tph)</t>
    </r>
  </si>
  <si>
    <r>
      <t xml:space="preserve">Grade separation of new Pig Hill Junction
</t>
    </r>
    <r>
      <rPr>
        <i/>
        <sz val="10"/>
        <rFont val="Arial"/>
        <family val="2"/>
      </rPr>
      <t>(with 18+6tph)</t>
    </r>
  </si>
  <si>
    <r>
      <t xml:space="preserve">Grade separation of new Pig Hill Junction
</t>
    </r>
    <r>
      <rPr>
        <i/>
        <sz val="10"/>
        <rFont val="Arial"/>
        <family val="2"/>
      </rPr>
      <t>(with 18+4tph)</t>
    </r>
  </si>
  <si>
    <t>Clapham Junction area and Battersea</t>
  </si>
  <si>
    <r>
      <t xml:space="preserve">Move Victoria </t>
    </r>
    <r>
      <rPr>
        <sz val="10"/>
        <color rgb="FFFF0000"/>
        <rFont val="Arial"/>
        <family val="2"/>
      </rPr>
      <t>local platforms further east</t>
    </r>
    <r>
      <rPr>
        <sz val="10"/>
        <color theme="1"/>
        <rFont val="Arial"/>
        <family val="2"/>
      </rPr>
      <t xml:space="preserve"> for straightness = shorter dwell time</t>
    </r>
  </si>
  <si>
    <t>Easier access between whole Streatham area and Clapham Jn, greater connectivity</t>
  </si>
  <si>
    <r>
      <rPr>
        <sz val="10"/>
        <rFont val="Arial"/>
        <family val="2"/>
      </rPr>
      <t>ELL as in S6.</t>
    </r>
    <r>
      <rPr>
        <sz val="10"/>
        <color rgb="FFFF0000"/>
        <rFont val="Arial"/>
        <family val="2"/>
      </rPr>
      <t xml:space="preserve"> Battersea-SLL corridor reinstated for direct links to/from Power Station and VBNE growth catchment</t>
    </r>
  </si>
  <si>
    <t>TSLO supports TfL plans for 10tph stopping + 2 fasts to OOC in peaks. More may be required if demand grows further.</t>
  </si>
  <si>
    <t xml:space="preserve">Brixton express tunnel frees surface tracks at Brixton for better local services incl ELL/SLL trains calling at Brixton SLL SE platforms </t>
  </si>
  <si>
    <t>SWT/Overground interchange relieved by ELL Wimbledon service 6tph</t>
  </si>
  <si>
    <r>
      <rPr>
        <sz val="10"/>
        <color rgb="FFFF0000"/>
        <rFont val="Arial"/>
        <family val="2"/>
      </rPr>
      <t>New stns: 'Clapham East' (</t>
    </r>
    <r>
      <rPr>
        <sz val="10"/>
        <rFont val="Arial"/>
        <family val="2"/>
      </rPr>
      <t xml:space="preserve">poor access, devel scope), </t>
    </r>
    <r>
      <rPr>
        <sz val="10"/>
        <color rgb="FFFF0000"/>
        <rFont val="Arial"/>
        <family val="2"/>
      </rPr>
      <t>Battersea 'Bark' on SLL SE tracks,  Battersea Village river bridge to Imperial Wharf</t>
    </r>
  </si>
  <si>
    <r>
      <t xml:space="preserve">Move Victoria </t>
    </r>
    <r>
      <rPr>
        <sz val="10"/>
        <color rgb="FFFF0000"/>
        <rFont val="Arial"/>
        <family val="2"/>
      </rPr>
      <t>local platforms at Clap.Jn further east</t>
    </r>
    <r>
      <rPr>
        <sz val="10"/>
        <color theme="1"/>
        <rFont val="Arial"/>
        <family val="2"/>
      </rPr>
      <t xml:space="preserve"> for straightness = shorter dwell time</t>
    </r>
  </si>
  <si>
    <t>Battersea 'Bark' station on SE line would give SLL 6tph, possibly more via Herne Hill</t>
  </si>
  <si>
    <t>Connect Platform 8 to Sussex side
Up Brighton Fast becomes reversible</t>
  </si>
  <si>
    <t>As base</t>
  </si>
  <si>
    <t>London Victoria area</t>
  </si>
  <si>
    <t>Victoria serves all of Streatham area, with walk-on frequency</t>
  </si>
  <si>
    <t>Walk-on 6tph between SLL high growth catchment and Victoria, relief of inner tube stations</t>
  </si>
  <si>
    <t>Faster, more reliable Victoria-Bromley-Kent trains, scope for better local train frequencies</t>
  </si>
  <si>
    <t>Reversible Down Crystal Palace Spur &amp; reinstated Platform 7 and NWD</t>
  </si>
  <si>
    <r>
      <t>As base</t>
    </r>
    <r>
      <rPr>
        <i/>
        <sz val="10"/>
        <color theme="1"/>
        <rFont val="Arial"/>
        <family val="2"/>
      </rPr>
      <t xml:space="preserve"> 
(6tph turn back)</t>
    </r>
  </si>
  <si>
    <r>
      <t>As base</t>
    </r>
    <r>
      <rPr>
        <i/>
        <sz val="10"/>
        <color theme="1"/>
        <rFont val="Arial"/>
        <family val="2"/>
      </rPr>
      <t xml:space="preserve"> 
(2tph turn back)</t>
    </r>
  </si>
  <si>
    <r>
      <t xml:space="preserve">Norwood Junction not required; but </t>
    </r>
    <r>
      <rPr>
        <sz val="10"/>
        <color rgb="FFFF0000"/>
        <rFont val="Arial"/>
        <family val="2"/>
      </rPr>
      <t xml:space="preserve">south-facing turnback capability at Crystal Palace </t>
    </r>
    <r>
      <rPr>
        <sz val="10"/>
        <rFont val="Arial"/>
        <family val="2"/>
      </rPr>
      <t>needed</t>
    </r>
    <r>
      <rPr>
        <sz val="10"/>
        <color theme="1"/>
        <rFont val="Arial"/>
        <family val="2"/>
      </rPr>
      <t xml:space="preserve"> </t>
    </r>
    <r>
      <rPr>
        <i/>
        <sz val="10"/>
        <color theme="1"/>
        <rFont val="Arial"/>
        <family val="2"/>
      </rPr>
      <t>(3tph)</t>
    </r>
    <r>
      <rPr>
        <sz val="10"/>
        <color theme="1"/>
        <rFont val="Arial"/>
        <family val="2"/>
      </rPr>
      <t xml:space="preserve"> or conversion of Beckenham branch to Tramlink</t>
    </r>
  </si>
  <si>
    <r>
      <t>As base</t>
    </r>
    <r>
      <rPr>
        <i/>
        <sz val="10"/>
        <color theme="1"/>
        <rFont val="Arial"/>
        <family val="2"/>
      </rPr>
      <t xml:space="preserve"> 
(4tph turn back)</t>
    </r>
  </si>
  <si>
    <t>Crystal Palace &amp; Norwood Junction area</t>
  </si>
  <si>
    <t>No change to S6. Turnback design to ensure 12-car capable</t>
  </si>
  <si>
    <t>Easy change at Clapham Jn with revised local platforms</t>
  </si>
  <si>
    <t>Norwood Junction as 'R25' railhead, 4tph. New 2 mile tunnel Norwood to Kent House on Victoria-Kent line</t>
  </si>
  <si>
    <t>Service could use 'R25' tunnel to Kent House, then new chord to New Beckenham, thence Mid Kent to Lewisham</t>
  </si>
  <si>
    <t>Penge East-Penge West interchange to be adopted  for connectivity across South London if 'R25' scheme not viable</t>
  </si>
  <si>
    <t>Crystal Palace turnback design to ensure 12-car capable</t>
  </si>
  <si>
    <t>'R25' gives Norwood Jn fast limited stop orbital service 4tph. Might be served on South London-Canary Wharf express scheme</t>
  </si>
  <si>
    <r>
      <rPr>
        <sz val="10"/>
        <color rgb="FFFF0000"/>
        <rFont val="Arial"/>
        <family val="2"/>
      </rPr>
      <t>Remodelling of both junctions</t>
    </r>
    <r>
      <rPr>
        <sz val="10"/>
        <color theme="1"/>
        <rFont val="Arial"/>
        <family val="2"/>
      </rPr>
      <t xml:space="preserve"> - allocation of P4 to Overground/ELL </t>
    </r>
    <r>
      <rPr>
        <i/>
        <sz val="10"/>
        <color theme="1"/>
        <rFont val="Arial"/>
        <family val="2"/>
      </rPr>
      <t>(6tph)</t>
    </r>
  </si>
  <si>
    <t>Tulse Hill &amp; West Norwood junctions</t>
  </si>
  <si>
    <r>
      <t xml:space="preserve">Thameslink flying jn with 2 extra platforms at Tulse Hill, 10-car at all platforms; </t>
    </r>
    <r>
      <rPr>
        <sz val="10"/>
        <rFont val="Arial"/>
        <family val="2"/>
      </rPr>
      <t>remodel W.Norwood</t>
    </r>
  </si>
  <si>
    <t>Combination of Virtual Tube and junction reconstruction creates uplift to Metro standards</t>
  </si>
  <si>
    <t>Tulse Hill area Thameslink trains can be 10-car after scheme built, and services more reliable via Herne Hill</t>
  </si>
  <si>
    <t>Flying junction at Tulse Hill enables ELL Wimbledon 6tph</t>
  </si>
  <si>
    <t>ELL Wimbledon 6tph is additional</t>
  </si>
  <si>
    <r>
      <t xml:space="preserve">-
</t>
    </r>
    <r>
      <rPr>
        <i/>
        <sz val="10"/>
        <color theme="1"/>
        <rFont val="Arial"/>
        <family val="2"/>
      </rPr>
      <t>(21tph through Herne Hill)</t>
    </r>
  </si>
  <si>
    <t>Brixton area &amp; Herne Hill</t>
  </si>
  <si>
    <r>
      <rPr>
        <sz val="10"/>
        <color rgb="FFFF0000"/>
        <rFont val="Arial"/>
        <family val="2"/>
      </rPr>
      <t>Remodel stations for 10-car higher frequency suburban trains,</t>
    </r>
    <r>
      <rPr>
        <sz val="10"/>
        <color theme="1"/>
        <rFont val="Arial"/>
        <family val="2"/>
      </rPr>
      <t xml:space="preserve"> once Brixton express tunnel built</t>
    </r>
  </si>
  <si>
    <t>Combination of above and Brixton express tunnel  improves Thameslink reliability</t>
  </si>
  <si>
    <t>Clapham Jn and Brixton linked by 6tph with local service changes after Brixton express tunnel</t>
  </si>
  <si>
    <t>Brixton express tunnel frees surface tracks at Brixton and Herne Hill for better and more reliable local services incl ELL/SLL Brixton service</t>
  </si>
  <si>
    <t>Better SLL services Victoria-Brixton-Peckham-Lewisham and beyond</t>
  </si>
  <si>
    <t xml:space="preserve">Option for new platforms on SLL SE tracks at Clapham High St, Wandsworth Road, alongside ELL platforms, for SLL Victoria-Peckham-SE London trains, </t>
  </si>
  <si>
    <t>10-car stops once Brixton express tunnel built. Reopen Brixton SLL platforms as 10-car, with ELL/SLL</t>
  </si>
  <si>
    <t>Higher frequency possible on Victoria-Herne Hill line. Brixton gains ELL/SLL service on SLL line</t>
  </si>
  <si>
    <t>Operational changes for 8tph on Tulse Hill corridor</t>
  </si>
  <si>
    <t>London Bridge area</t>
  </si>
  <si>
    <t>Combination of above improves service reliability to/from critical London Bridge approaches</t>
  </si>
  <si>
    <t>South London-Canary express relieves large Jubilee interchange flows from Croydon &amp; SE lines</t>
  </si>
  <si>
    <r>
      <rPr>
        <sz val="10"/>
        <rFont val="Arial"/>
        <family val="2"/>
      </rPr>
      <t>No change to S6 for South London services.</t>
    </r>
    <r>
      <rPr>
        <sz val="10"/>
        <color rgb="FFFF0000"/>
        <rFont val="Arial"/>
        <family val="2"/>
      </rPr>
      <t xml:space="preserve"> Enables TfL and TOC recast of SE service patterns</t>
    </r>
  </si>
  <si>
    <r>
      <t>-</t>
    </r>
    <r>
      <rPr>
        <i/>
        <sz val="10"/>
        <color theme="1"/>
        <rFont val="Arial"/>
        <family val="2"/>
      </rPr>
      <t xml:space="preserve"> 
(6tph bays)</t>
    </r>
  </si>
  <si>
    <r>
      <t>No change</t>
    </r>
    <r>
      <rPr>
        <i/>
        <sz val="10"/>
        <rFont val="Arial"/>
        <family val="2"/>
      </rPr>
      <t xml:space="preserve"> 
(8tph bays)</t>
    </r>
  </si>
  <si>
    <t>London Blackfriars area, Camberwell</t>
  </si>
  <si>
    <r>
      <rPr>
        <sz val="10"/>
        <color rgb="FFFF0000"/>
        <rFont val="Arial"/>
        <family val="2"/>
      </rPr>
      <t>Higher capacity trains</t>
    </r>
    <r>
      <rPr>
        <sz val="10"/>
        <color theme="1"/>
        <rFont val="Arial"/>
        <family val="2"/>
      </rPr>
      <t xml:space="preserve"> on Blackfriars-Wimbledon loop</t>
    </r>
  </si>
  <si>
    <t>Combination of above improves service reliability to/from critical Central Thameslink approaches</t>
  </si>
  <si>
    <t>New Camberwell station. On site of Victorian station, high growth area with poor rail access</t>
  </si>
  <si>
    <r>
      <t xml:space="preserve">-
</t>
    </r>
    <r>
      <rPr>
        <i/>
        <sz val="10"/>
        <color theme="1"/>
        <rFont val="Arial"/>
        <family val="2"/>
      </rPr>
      <t>(12tph DMK-NHD + 12tph QRP-PMR)</t>
    </r>
  </si>
  <si>
    <r>
      <t>No change</t>
    </r>
    <r>
      <rPr>
        <i/>
        <sz val="10"/>
        <color theme="1"/>
        <rFont val="Arial"/>
        <family val="2"/>
      </rPr>
      <t xml:space="preserve"> 
(12tph DMK-NHD + 14tph QRP-PMR)</t>
    </r>
  </si>
  <si>
    <t>South London Line (Wands.Rd - Brixton Jn - OKR Jn / Nunhead Jn)</t>
  </si>
  <si>
    <t>Easier access between whole Streatham area, Peckham Rye and Lewisham, greater connectivity</t>
  </si>
  <si>
    <r>
      <rPr>
        <sz val="10"/>
        <color rgb="FFFF0000"/>
        <rFont val="Arial"/>
        <family val="2"/>
      </rPr>
      <t>Revise locals</t>
    </r>
    <r>
      <rPr>
        <sz val="10"/>
        <color theme="1"/>
        <rFont val="Arial"/>
        <family val="2"/>
      </rPr>
      <t>: 12tph ELL via PMR (6 CLJ, 6 WIM), SLL 6tph VIC-LEW (3 DFD, 3 BKJ), LBG 8tph</t>
    </r>
  </si>
  <si>
    <t>Clapham Jn and SLL as far as Queens Road Peckham linked by 6tph with service changes after Brixton express tunnel</t>
  </si>
  <si>
    <t xml:space="preserve">Brixton express tunnel frees surface tracks at Brixton for better local services, incl ELL/SLL trains calling at Brixton SLL SE platforms </t>
  </si>
  <si>
    <t>ELL service to Peckham Rye up to 12tph, 6tph Clap.Jn, 6tph Streatham and Wimbledon. New X spur replaced by NXG travolator</t>
  </si>
  <si>
    <t>Better local capacity to Canary Wharf via ELL, if ELL relieved by new express line</t>
  </si>
  <si>
    <t>Better SLL services Victoria-Brixton-Peckham-Lewisham and beyond. Higher frequency Mid Kent Line, for high housing growth</t>
  </si>
  <si>
    <t>Travolator New X - New X Gate via Goldsmiths to replace ELL NX spur. More SE-Southern links, Bakerloo access</t>
  </si>
  <si>
    <t>Service re-org with Brixton express tunnel &amp; new SE platforms, freight trains can use the 'Atlantic lines'                            as a train management loop</t>
  </si>
  <si>
    <t>No change</t>
  </si>
  <si>
    <t>Croydon to Purley &amp; branches</t>
  </si>
  <si>
    <t>Changing is best, at Clapham Jn</t>
  </si>
  <si>
    <t>East Croydon-Canary Wharf direct service is possible, might start south of East Croydon</t>
  </si>
  <si>
    <t>Benefits from investments in inner London</t>
  </si>
  <si>
    <r>
      <t xml:space="preserve">-
</t>
    </r>
    <r>
      <rPr>
        <i/>
        <sz val="10"/>
        <color theme="1"/>
        <rFont val="Arial"/>
        <family val="2"/>
      </rPr>
      <t>(18tph - inc +2tph CYP)</t>
    </r>
  </si>
  <si>
    <r>
      <t xml:space="preserve">-
</t>
    </r>
    <r>
      <rPr>
        <i/>
        <sz val="10"/>
        <color theme="1"/>
        <rFont val="Arial"/>
        <family val="2"/>
      </rPr>
      <t>(20tph)</t>
    </r>
  </si>
  <si>
    <r>
      <rPr>
        <sz val="10"/>
        <color rgb="FFFF0000"/>
        <rFont val="Arial"/>
        <family val="2"/>
      </rPr>
      <t xml:space="preserve">ATO on ELL core
</t>
    </r>
    <r>
      <rPr>
        <i/>
        <sz val="10"/>
        <color theme="1"/>
        <rFont val="Arial"/>
        <family val="2"/>
      </rPr>
      <t>(24tph)</t>
    </r>
  </si>
  <si>
    <r>
      <t xml:space="preserve">ATO on ELL Core
</t>
    </r>
    <r>
      <rPr>
        <i/>
        <sz val="10"/>
        <color theme="1"/>
        <rFont val="Arial"/>
        <family val="2"/>
      </rPr>
      <t>(24tph)</t>
    </r>
  </si>
  <si>
    <t>East London Line and Sydenham Line</t>
  </si>
  <si>
    <r>
      <t xml:space="preserve">Expect ELL more crowding with 5-cars, </t>
    </r>
    <r>
      <rPr>
        <sz val="10"/>
        <color rgb="FFFF0000"/>
        <rFont val="Arial"/>
        <family val="2"/>
      </rPr>
      <t>propose new South London-Lewisham-Canary line for 10/12 car</t>
    </r>
  </si>
  <si>
    <t>ELL able to use 24tph pathing resources better, with 6tph to Streatham, Tooting, Wimbledon</t>
  </si>
  <si>
    <t>Interchange between improved SLL and ELL/Sydenham Line at Brockley</t>
  </si>
  <si>
    <t>ELL to 24 tph as in S6. If South London-Canary express line built, 5-car train capacity OK for locals</t>
  </si>
  <si>
    <r>
      <rPr>
        <sz val="10"/>
        <rFont val="Arial"/>
        <family val="2"/>
      </rPr>
      <t>ELL to 24tph as in S6.</t>
    </r>
    <r>
      <rPr>
        <sz val="10"/>
        <color rgb="FFFF0000"/>
        <rFont val="Arial"/>
        <family val="2"/>
      </rPr>
      <t xml:space="preserve"> If South London-Canary express line built, 5-car trains OK for local use</t>
    </r>
  </si>
  <si>
    <t>Penge East-Penge West interchange (see above). Brockley new SLL stn for i'change with ELL/Sydenham Line</t>
  </si>
  <si>
    <t>ETCS ATO may help in suburbs.                                  Line otherwise not in specification for integrated ATO service</t>
  </si>
  <si>
    <r>
      <t xml:space="preserve">-
</t>
    </r>
    <r>
      <rPr>
        <i/>
        <sz val="10"/>
        <color theme="1"/>
        <rFont val="Arial"/>
        <family val="2"/>
      </rPr>
      <t>(4tph each way)</t>
    </r>
  </si>
  <si>
    <t>Wimbledon Loop</t>
  </si>
  <si>
    <r>
      <t>Retain S6.</t>
    </r>
    <r>
      <rPr>
        <sz val="10"/>
        <color rgb="FFFF0000"/>
        <rFont val="Arial"/>
        <family val="2"/>
      </rPr>
      <t xml:space="preserve"> 6tph ELL via Streatham to Wimbledon.</t>
    </r>
  </si>
  <si>
    <t>ELL able to serve Tooting &amp; Wimbledon, including better case for Tooting St Georges stn</t>
  </si>
  <si>
    <t>Direct service accessible at Streatham interchange</t>
  </si>
  <si>
    <t>Wimbledon Loop Thameslink trains can be 10-car after scheme built. Services more reliable via Herne Hill</t>
  </si>
  <si>
    <r>
      <rPr>
        <sz val="10"/>
        <rFont val="Arial"/>
        <family val="2"/>
      </rPr>
      <t xml:space="preserve">Retain S6. </t>
    </r>
    <r>
      <rPr>
        <sz val="10"/>
        <color rgb="FFFF0000"/>
        <rFont val="Arial"/>
        <family val="2"/>
      </rPr>
      <t xml:space="preserve">Add ELL Wimbledon scheme. </t>
    </r>
    <r>
      <rPr>
        <sz val="10"/>
        <rFont val="Arial"/>
        <family val="2"/>
      </rPr>
      <t>6tph ELL via Streatham to Wimbledon</t>
    </r>
  </si>
  <si>
    <t>New Tooting St Georges stn, near hospital, high density developments, main bus road and tube relief</t>
  </si>
  <si>
    <t>Turnback sidings at Wimbledon for ELL service. Provision required in CR2 design</t>
  </si>
  <si>
    <t>ETCS ATO useful at Wimbledon for quick turnback, with ELL service</t>
  </si>
  <si>
    <t>Kent area</t>
  </si>
  <si>
    <t>TfL scheme to adopt Southeastern inners. Policy and timing to be agreed</t>
  </si>
  <si>
    <t>Brixton express tunnel enables ELL/SLL services to call at improved Brixton SLL/SE station</t>
  </si>
  <si>
    <t>Gains in Kent &amp; outer SE London, with extra Victoria paths, and more reliable services</t>
  </si>
  <si>
    <t>Beckenham Jn, Bromley South as 'R25' railheads, limited stop to Medway/ Maidstone (each 2tph)</t>
  </si>
  <si>
    <t>SE trains interchange at Lewisham/Lewisham South gains quick times to Canary Wharf</t>
  </si>
  <si>
    <t>Gains in Kent &amp; outer SE London, with more paths, simpler timetable and easier interchange with DLR</t>
  </si>
  <si>
    <t>New X - New X Gate travolator (see above). Penge East-Penge West i'change if 'R25' scheme not viable</t>
  </si>
  <si>
    <t>Brixton express tunnel increases capacity and reduce journey times Victoria-Bromley-Kent</t>
  </si>
  <si>
    <t>ETCS ATO benefits for Victoria-Beckenham-Bromley section</t>
  </si>
  <si>
    <t>TSLO NOTES:</t>
  </si>
  <si>
    <t>9-car Crossrail train design = 10-car x standard 20m equivalent, 11-car Crossrail = 12-car x 20m equivalent</t>
  </si>
  <si>
    <t>TfL Metroisation outputs</t>
  </si>
  <si>
    <t>Rail industry scheme</t>
  </si>
  <si>
    <t>TSLO Metroisation outputs</t>
  </si>
  <si>
    <t>Table based on TfL 2031 prospectus for South Central &amp; Thameslink system</t>
  </si>
  <si>
    <t>Table includes TfL 2031 prospectus for South Central &amp; Thameslink system</t>
  </si>
  <si>
    <t>TSLO passenger entry+exit</t>
  </si>
  <si>
    <t>Growth factor pa unless stated:</t>
  </si>
  <si>
    <t>2% econ compound, ~ 0.57% pop growth straight line on average, in relevant London borough catchment area. NB: Interchange is separate matter, this is entry+exit</t>
  </si>
  <si>
    <t>demand assessment</t>
  </si>
  <si>
    <t>Starting</t>
  </si>
  <si>
    <t>Passenger</t>
  </si>
  <si>
    <t>Population factor pa straight line</t>
  </si>
  <si>
    <t>Volume</t>
  </si>
  <si>
    <t>entry+exit</t>
  </si>
  <si>
    <t>Study stations</t>
  </si>
  <si>
    <t>Notes</t>
  </si>
  <si>
    <t>2014-15</t>
  </si>
  <si>
    <t>2031 Comment: issues and intermediate scale works required</t>
  </si>
  <si>
    <t>2050 Comment: issues and full-scale works required</t>
  </si>
  <si>
    <t>Anerley</t>
  </si>
  <si>
    <t>Balham Southern</t>
  </si>
  <si>
    <t>Crossrail 2 interchange volume likely to require redesign: single island platform insufficient</t>
  </si>
  <si>
    <t>¾ as busy with entry+exit as Wimbledon is now, before Crossrail 2. Likely need 4-track platforms</t>
  </si>
  <si>
    <t>Banstead</t>
  </si>
  <si>
    <t>Low tph, o/s London: 1% pa</t>
  </si>
  <si>
    <t>Battersea Park</t>
  </si>
  <si>
    <t>Delay risk mitigation needed with present platforms and curves, on Victoria approaches</t>
  </si>
  <si>
    <t>Access rebuild required, delay risk with present platforms and curves, may require reloc north</t>
  </si>
  <si>
    <t>Beckenham Junction</t>
  </si>
  <si>
    <t>Measures to minimise train delays are important</t>
  </si>
  <si>
    <t>? 4 platforms (or 1 non-stop with-peak track) for volumes, which are delay risk</t>
  </si>
  <si>
    <t>Belmont</t>
  </si>
  <si>
    <t>Low tph, 1% + 0.57%</t>
  </si>
  <si>
    <t>Birkbeck</t>
  </si>
  <si>
    <t>Brixton Main Line NOT ELL</t>
  </si>
  <si>
    <t>May be limited ability to accommodate more trains stopping until fast trains tunnel scheme</t>
  </si>
  <si>
    <t>Brockley</t>
  </si>
  <si>
    <t>Before the impact of becoming a E-W station plus interchange - service delay risk</t>
  </si>
  <si>
    <t>Canada Water LUL</t>
  </si>
  <si>
    <t>Excluded: not relevant</t>
  </si>
  <si>
    <t>Canada Water ELL</t>
  </si>
  <si>
    <t>Short-term expansion of this station may be essential to accommodate extra JLE interchange</t>
  </si>
  <si>
    <t>Either rebuild as 10-12 car, wide-platform station, or build express new line to Canary Wharf</t>
  </si>
  <si>
    <t>Canada Water ALL</t>
  </si>
  <si>
    <t>Excluded: summation line</t>
  </si>
  <si>
    <t>Increasing inability for JLE to accommodate additional South London-JLE interchange flows</t>
  </si>
  <si>
    <t>Volume ignores JLE inability to accommodate much of this flow to/from Canary Wharf</t>
  </si>
  <si>
    <t xml:space="preserve">Carshalton </t>
  </si>
  <si>
    <t>Carshalton Beeches</t>
  </si>
  <si>
    <t>Catford</t>
  </si>
  <si>
    <t>Low tph, 1% + 0.57% till mid 20s</t>
  </si>
  <si>
    <t>Catford Bridge</t>
  </si>
  <si>
    <t>Excludes interchange volumes with Thameslink - delay risk</t>
  </si>
  <si>
    <t>Cheam</t>
  </si>
  <si>
    <t>Clapham High Street</t>
  </si>
  <si>
    <t>Clapham Junction</t>
  </si>
  <si>
    <t>Before Crossrail 2 and rail-rail interchange! Requires partial rebuild, more platforms</t>
  </si>
  <si>
    <t>Before Crossrail 2 and rail-rail interchange! Requires larger rebuild, more platforms</t>
  </si>
  <si>
    <t>Crofton Park</t>
  </si>
  <si>
    <t>Crystal Palace</t>
  </si>
  <si>
    <t>Can absorb volumes, but internal passenger flows to be reviewed</t>
  </si>
  <si>
    <t>Denmark Hill</t>
  </si>
  <si>
    <t>Volumes are service delay risk</t>
  </si>
  <si>
    <t>Becomes a seriously busy station - volumes are service delay risk</t>
  </si>
  <si>
    <t>East Croydon</t>
  </si>
  <si>
    <t>Not OG, but high tph, BML growth</t>
  </si>
  <si>
    <t>Before interchange volumes! 2020s BML scheme should be adequate at this stage</t>
  </si>
  <si>
    <t>Before interchange volumes! Possibly extra platforms, undergrounded</t>
  </si>
  <si>
    <t>East Dulwich</t>
  </si>
  <si>
    <t>Epsom</t>
  </si>
  <si>
    <t>o/s London: 2% pa</t>
  </si>
  <si>
    <t>Rebuild of track layout, additional reversing capacity required</t>
  </si>
  <si>
    <t>Epsom Downs</t>
  </si>
  <si>
    <t>Ewell East</t>
  </si>
  <si>
    <t>Forest Hill</t>
  </si>
  <si>
    <t>Interim station upgrade - also service delay risk</t>
  </si>
  <si>
    <t>Major station upgrade merited - also service delay risk</t>
  </si>
  <si>
    <t>Gipsy Hill</t>
  </si>
  <si>
    <t>Hackbridge</t>
  </si>
  <si>
    <t>Haydons Road</t>
  </si>
  <si>
    <t>Herne Hill</t>
  </si>
  <si>
    <t>At line capacity limits until TSLO tunnel scheme for fast trains</t>
  </si>
  <si>
    <t>Station rebuild required to allow 10-12 car trains, TSLO tunnel scheme for fast trains</t>
  </si>
  <si>
    <t>Honor Oak Park</t>
  </si>
  <si>
    <t>Station upgrade merited - service delay risk</t>
  </si>
  <si>
    <t>Ladywell</t>
  </si>
  <si>
    <t>Lewisham</t>
  </si>
  <si>
    <t>Before i/change volumes and proposed Lewisham South station on SE main line, aim for better i/c</t>
  </si>
  <si>
    <t>Before i/change volumes and proposed Lewisham South station on SE main line, larger rebuild</t>
  </si>
  <si>
    <t>Loughborough Junction</t>
  </si>
  <si>
    <t>Lower Sydenham</t>
  </si>
  <si>
    <t>Mitcham Eastfields</t>
  </si>
  <si>
    <t>Mitcham Junction</t>
  </si>
  <si>
    <t>Morden South Thameslink</t>
  </si>
  <si>
    <t>New Beckenham</t>
  </si>
  <si>
    <t>New Cross ALL</t>
  </si>
  <si>
    <t>New Cross Gate LUL</t>
  </si>
  <si>
    <t>New Cross LUL</t>
  </si>
  <si>
    <t>New Cross SE + Overground</t>
  </si>
  <si>
    <t>TSLO proposal for ELL service to be diverted, Travolator to NXG, rationale in text</t>
  </si>
  <si>
    <t>New X Gate ALL</t>
  </si>
  <si>
    <t>New X Gate Sthn + Overground</t>
  </si>
  <si>
    <t>Interim station upgrade - also service delay risk. Bakerloo extension may open around 2030</t>
  </si>
  <si>
    <t>Station expansion required, incl. handling New Cross interchangees and Bakerloo flows</t>
  </si>
  <si>
    <t>Norbury</t>
  </si>
  <si>
    <t>North Dulwich</t>
  </si>
  <si>
    <t>Norwood Junction</t>
  </si>
  <si>
    <t>Excludes interchange flows. Additional platforms required</t>
  </si>
  <si>
    <t>Excludes interchange flows. Additional platforms required incl for 'R25'/Canary services</t>
  </si>
  <si>
    <t>Nunhead</t>
  </si>
  <si>
    <t>Peckham Rye</t>
  </si>
  <si>
    <t>Better interchange and station access required</t>
  </si>
  <si>
    <t>Better interchange and station access required - will SLL island platform still be adequate?</t>
  </si>
  <si>
    <t>Penge East</t>
  </si>
  <si>
    <t>Penge West</t>
  </si>
  <si>
    <t>Queens Road Peckham</t>
  </si>
  <si>
    <t>Consider second (northern) entrance to island platform</t>
  </si>
  <si>
    <t>Rotherhithe Overground</t>
  </si>
  <si>
    <t>Possibly incorporate in lengthened Canada Water, with link between R and CW platforms</t>
  </si>
  <si>
    <t>Either incorporate in 10-12 car Canada Water, or avoided by new non-stop line to Canary Wharf</t>
  </si>
  <si>
    <t>Selhurst</t>
  </si>
  <si>
    <t>South Bermondsey (SLL only)</t>
  </si>
  <si>
    <t>South Merton</t>
  </si>
  <si>
    <t>St Helier</t>
  </si>
  <si>
    <t>Streatham</t>
  </si>
  <si>
    <t>See scheme for Streatham 'Virtual Tube', becomes major suburban interchange, higher use likely</t>
  </si>
  <si>
    <t>See scheme for Streatham 'Virtual Tube', becomes major suburban interchange, much higher use</t>
  </si>
  <si>
    <t>Streatham Common</t>
  </si>
  <si>
    <t>Part of Streatham 'Virtual Tube' scheme</t>
  </si>
  <si>
    <t>Streatham Hill</t>
  </si>
  <si>
    <t>Part of Streatham 'Virtual Tube' scheme, likely greater use with higher frequencies</t>
  </si>
  <si>
    <t>Part of Streatham 'Virtual Tube' scheme, much greater use than shown, with higher frequencies</t>
  </si>
  <si>
    <t>Surrey Quays Overground</t>
  </si>
  <si>
    <t>Station passageways relief required</t>
  </si>
  <si>
    <t>Station expansion required</t>
  </si>
  <si>
    <t>Sutton</t>
  </si>
  <si>
    <t>Additional 1-2 platforms required to handle passenger and train volumes</t>
  </si>
  <si>
    <t>Sutton Common</t>
  </si>
  <si>
    <t>Sydenham</t>
  </si>
  <si>
    <t>Interim station upgrade merited - also service delay risk</t>
  </si>
  <si>
    <t>Thornton Heath</t>
  </si>
  <si>
    <t>Interim station upgrade</t>
  </si>
  <si>
    <t>Tooting Thameslink</t>
  </si>
  <si>
    <t>Tulse Hill</t>
  </si>
  <si>
    <t>Station rebuild desired early with flying junction, to initiate some higher route frequencies</t>
  </si>
  <si>
    <t>Station rebuild proposed with flying junction and 10-12 car platforms for likely busier routes</t>
  </si>
  <si>
    <t>Waddon</t>
  </si>
  <si>
    <t>Wallington</t>
  </si>
  <si>
    <t>Wandsworth Common</t>
  </si>
  <si>
    <t>Wandsworth Road</t>
  </si>
  <si>
    <t>West Croydon</t>
  </si>
  <si>
    <t>Additional station entrances open all week and additional train handling/reversing</t>
  </si>
  <si>
    <t>West Norwood</t>
  </si>
  <si>
    <t>West Sutton</t>
  </si>
  <si>
    <t>Wimbledon Chase</t>
  </si>
  <si>
    <t>Wimbledon</t>
  </si>
  <si>
    <t>To be relieved by Crossrail 2, provision to be made for future ELL direct service</t>
  </si>
  <si>
    <t>To be relieved by Crossrail 2 and proposed ELL direct service via Streatham</t>
  </si>
  <si>
    <t>TOTALS excluding new stns.</t>
  </si>
  <si>
    <t>Based on averaged change in demand arising solely from economic growth and population change, not on specific station factors. Better services and other investments, and Overground quality standards, could raise overall volumes above this level.</t>
  </si>
  <si>
    <t>TSLO service capacity estimates</t>
  </si>
  <si>
    <t>AM high peak hour, base service pattern</t>
  </si>
  <si>
    <t>Summary of 2014 suburban service volumes</t>
  </si>
  <si>
    <t>Summary of TSLO preferred frequencies and capacities in 2050</t>
  </si>
  <si>
    <t>Route</t>
  </si>
  <si>
    <t>Train type</t>
  </si>
  <si>
    <t>Approx seated + standing capacity</t>
  </si>
  <si>
    <t>Trains per hour</t>
  </si>
  <si>
    <t>Train size (no. cars)</t>
  </si>
  <si>
    <t>Effective hourly capacity (pass / hour)</t>
  </si>
  <si>
    <t>Combined hourly capacity</t>
  </si>
  <si>
    <t>Capacity increase</t>
  </si>
  <si>
    <t>to West London Line</t>
  </si>
  <si>
    <t>4-car</t>
  </si>
  <si>
    <t>equiv to</t>
  </si>
  <si>
    <t>5-car</t>
  </si>
  <si>
    <t>Southern</t>
  </si>
  <si>
    <t>377/5</t>
  </si>
  <si>
    <t>Fast Southern</t>
  </si>
  <si>
    <t>377/6</t>
  </si>
  <si>
    <t>Surrey/Sx</t>
  </si>
  <si>
    <t>9-long car TSLO</t>
  </si>
  <si>
    <t>O'ground ex Southern</t>
  </si>
  <si>
    <t>Crossrail</t>
  </si>
  <si>
    <t>ECroydon</t>
  </si>
  <si>
    <t>local</t>
  </si>
  <si>
    <t>to Victoria</t>
  </si>
  <si>
    <t>Southeastern</t>
  </si>
  <si>
    <t>465/466</t>
  </si>
  <si>
    <t>O'ground ex Southeastern</t>
  </si>
  <si>
    <t>to Thameslink/B'friars</t>
  </si>
  <si>
    <t>extra</t>
  </si>
  <si>
    <t>O'ground via Tulse Hill</t>
  </si>
  <si>
    <t>Wim.loop</t>
  </si>
  <si>
    <t>8-car</t>
  </si>
  <si>
    <t>based on</t>
  </si>
  <si>
    <t>via Tulse Hill</t>
  </si>
  <si>
    <t>Class</t>
  </si>
  <si>
    <t>Caterham/Tatt.Corner</t>
  </si>
  <si>
    <t>(ordered)</t>
  </si>
  <si>
    <t>to London Bridge</t>
  </si>
  <si>
    <t>via Sydenham</t>
  </si>
  <si>
    <t>O'ground via Sydenham</t>
  </si>
  <si>
    <t>fast from Norwood Jn</t>
  </si>
  <si>
    <t>OG Fast from Norwood</t>
  </si>
  <si>
    <t>to East London/Canary Wharf</t>
  </si>
  <si>
    <t>East London Line</t>
  </si>
  <si>
    <t>Lewisham-Canary express</t>
  </si>
  <si>
    <t>SLL orbital contra-flow</t>
  </si>
  <si>
    <t>ELL on SLL</t>
  </si>
  <si>
    <t>to Clap.Jn</t>
  </si>
  <si>
    <t>Southeastern from Victoria</t>
  </si>
  <si>
    <t>to SE Lon</t>
  </si>
  <si>
    <t>2-way along R25</t>
  </si>
  <si>
    <t>Heathrow</t>
  </si>
  <si>
    <t>9-hi-spec car TSLO</t>
  </si>
  <si>
    <t>NEW</t>
  </si>
  <si>
    <t>~</t>
  </si>
  <si>
    <t>High-spec fast Orbital rail</t>
  </si>
  <si>
    <t>Express</t>
  </si>
  <si>
    <t>LINK</t>
  </si>
  <si>
    <t>Overall South London capacity, now to 2050</t>
  </si>
  <si>
    <t>Change in radial-only capacities (WLL-Victoria-Thameslink-London Bridge-ELL)</t>
  </si>
  <si>
    <t>Where standing not stated, taken as +25%</t>
  </si>
  <si>
    <t>Victoria Southeastern and SLL part of ELL capacity cover the South London Line orbital one-way, a second flow is counted for opposite way</t>
  </si>
  <si>
    <t>Class 378 is standee train, effective capacity taken as 600 per 5-car</t>
  </si>
  <si>
    <t>R25 trains taken as 20 standee per coach (some tip-up seats), in practice could be higher. Capacity based on inital 5-car, becoming 9-car</t>
  </si>
  <si>
    <t>Eventual scope for 11-long car new trains Crossrail style = equiv to 12-car standard length vehicles</t>
  </si>
  <si>
    <t>Uprating from 9-car to 11-car not counted here (10-car to 12-car standard equivalent lengths)</t>
  </si>
  <si>
    <t>TSLO 2015 PTAL VALUES sorted by highest Accessibility Index (on revised data)</t>
  </si>
  <si>
    <t>Includes new station locations, but by definition these lack the existing rail services at that location, though other rail may be in the catchment.</t>
  </si>
  <si>
    <r>
      <t xml:space="preserve">Original TfL data  </t>
    </r>
    <r>
      <rPr>
        <sz val="14"/>
        <rFont val="Calibri"/>
        <family val="2"/>
        <scheme val="minor"/>
      </rPr>
      <t>(6b shown as 6.5, 6a = 6, 1b = 1.5, 1a = 1)</t>
    </r>
  </si>
  <si>
    <r>
      <t xml:space="preserve">Revised TfL data </t>
    </r>
    <r>
      <rPr>
        <sz val="14"/>
        <rFont val="Calibri"/>
        <family val="2"/>
        <scheme val="minor"/>
      </rPr>
      <t xml:space="preserve"> (6b shown as 6.5, 6a = 6, 1b = 1.5, 1a = 1)</t>
    </r>
  </si>
  <si>
    <t>PTAL data is at the station entrance, and PTAL levels can drop considerably the further from the entrance</t>
  </si>
  <si>
    <t>row</t>
  </si>
  <si>
    <t>STATION / ENTRANCE</t>
  </si>
  <si>
    <t>PTAL</t>
  </si>
  <si>
    <t>Total AI</t>
  </si>
  <si>
    <t>Rail AI</t>
  </si>
  <si>
    <t>Bus AI</t>
  </si>
  <si>
    <t>U/D AI</t>
  </si>
  <si>
    <t>DLR AI</t>
  </si>
  <si>
    <t>Tram AI</t>
  </si>
  <si>
    <r>
      <t xml:space="preserve">Reason  </t>
    </r>
    <r>
      <rPr>
        <sz val="10"/>
        <rFont val="Arial"/>
        <family val="2"/>
      </rPr>
      <t>(EDF = Equivalent Doorstep Frequency)</t>
    </r>
  </si>
  <si>
    <t>EAST CROYDON</t>
  </si>
  <si>
    <t>bus data revised</t>
  </si>
  <si>
    <t>Tramlink services double counted also as buses. Removed T1, T2 from bus list, final bus EDF reduced by 3.51. Revised bus AI = 39.71. Final PTAL still 6b (6.5).</t>
  </si>
  <si>
    <t>CLAPHAM JUNCTION (SW)</t>
  </si>
  <si>
    <t>CLAPHAM JUNCTION (SE)</t>
  </si>
  <si>
    <t>CLAPHAM JUNCTION (N)</t>
  </si>
  <si>
    <t>WEST CROYDON</t>
  </si>
  <si>
    <t>Tramlink services double counted also as buses. Removed T1, T2 from bus list, final bus EDF reduced by 2.20. Revised bus AI = 42.32. Final PTAL still 6b (6.5).</t>
  </si>
  <si>
    <t>EAST CROYDON (NORTH)</t>
  </si>
  <si>
    <t>Tramlink services double counted also as buses. Removed T1, T2 from bus list, final bus EDF reduced by 2.81. Revised bus AI = 28.36. Final PTAL still 6b (6.5).</t>
  </si>
  <si>
    <t>LEWISHAM</t>
  </si>
  <si>
    <t>NEW CROSS GATE</t>
  </si>
  <si>
    <t>PECKHAM RYE</t>
  </si>
  <si>
    <t>BRIXTON (Main Line)</t>
  </si>
  <si>
    <t>STREATHAM HILL</t>
  </si>
  <si>
    <t>BALHAM (Main Line)</t>
  </si>
  <si>
    <t>STREATHAM</t>
  </si>
  <si>
    <t>CATFORD BRIDGE</t>
  </si>
  <si>
    <t>SUTTON</t>
  </si>
  <si>
    <t>CRYSTAL PALACE</t>
  </si>
  <si>
    <t>BATTERSEA PARK</t>
  </si>
  <si>
    <t>current PTAL, excludes effect of new 'Bark' station and Northern Line extension</t>
  </si>
  <si>
    <t>CLAPHAM HIGH STREET</t>
  </si>
  <si>
    <t>TULSE HILL</t>
  </si>
  <si>
    <t>QUEENS ROAD PECKHAM</t>
  </si>
  <si>
    <t>NORWOOD JUNCTION</t>
  </si>
  <si>
    <t>BATTERSEA BARK</t>
  </si>
  <si>
    <t>current PTAL, excludes effect of new station and Northern Line extension</t>
  </si>
  <si>
    <t>TOOTING ST GEORGE'S</t>
  </si>
  <si>
    <t>current PTAL, excludes effect of new station</t>
  </si>
  <si>
    <t>LADYWELL</t>
  </si>
  <si>
    <t>SYDENHAM</t>
  </si>
  <si>
    <t>WEST NORWOOD</t>
  </si>
  <si>
    <t>FOREST HILL</t>
  </si>
  <si>
    <t>THORNTON HEATH</t>
  </si>
  <si>
    <t>DENMARK HLL</t>
  </si>
  <si>
    <t>STREATHAM INTERCHANGE</t>
  </si>
  <si>
    <t>TfL scheme not TSLO, excludes effect of new station</t>
  </si>
  <si>
    <t>BECKENHAM JUNCTION</t>
  </si>
  <si>
    <t>WALLINGTON</t>
  </si>
  <si>
    <t>LEWISHAM (SOUTH)</t>
  </si>
  <si>
    <t>HONOR OAK PARK</t>
  </si>
  <si>
    <t>EAST DULWICH</t>
  </si>
  <si>
    <t>EPSOM</t>
  </si>
  <si>
    <t>Incomplete data as outside GLA area. Rail via Cheam taken as equiv. to Cheam (AI = 3.44), rail via Worcester Park taken as equiv. to Worcester Park (AI = 4.00). Also excludes country buses. Bus AI revised (11.33)</t>
  </si>
  <si>
    <t>NORBURY</t>
  </si>
  <si>
    <t>BROCKLEY</t>
  </si>
  <si>
    <t>Existing station, excludes effect of new East-West station</t>
  </si>
  <si>
    <t>WADDON</t>
  </si>
  <si>
    <t>BIRKBECK</t>
  </si>
  <si>
    <t>Tramlink services double counted also as buses. Tram was best 'bus' EDF at 3.73, half of other buses' EDF was 4.11. Tram eliminated, next best bus EDF is 2.2, half of other buses' EDF is 3.01. PTAL still 4.</t>
  </si>
  <si>
    <t>SELHURST</t>
  </si>
  <si>
    <t>ANERLEY</t>
  </si>
  <si>
    <t>PENGE WEST</t>
  </si>
  <si>
    <t>GIPSY HILL</t>
  </si>
  <si>
    <t>MITCHAM JUNCTION</t>
  </si>
  <si>
    <t>WANDSWORTH ROAD</t>
  </si>
  <si>
    <t>NORTH DULWICH</t>
  </si>
  <si>
    <t>SOUTH BERMONDSEY</t>
  </si>
  <si>
    <t>STREATHAM COMMON</t>
  </si>
  <si>
    <t>CARSHALTON</t>
  </si>
  <si>
    <t>WANDSWORTH COMMON</t>
  </si>
  <si>
    <t>CARSHALTON BEECHES</t>
  </si>
  <si>
    <t>NUNHEAD</t>
  </si>
  <si>
    <t>BELMONT</t>
  </si>
  <si>
    <t>IMPERIAL WHARF</t>
  </si>
  <si>
    <t>IMPERIAL WHARF (SOUTH)</t>
  </si>
  <si>
    <t>current PTAL, excludes effect of new station entrance</t>
  </si>
  <si>
    <t>CHEAM</t>
  </si>
  <si>
    <t>BEDDINGTON</t>
  </si>
  <si>
    <t>HACKBRIDGE</t>
  </si>
  <si>
    <t>MITCHAM EASTFIELDS</t>
  </si>
  <si>
    <t>EWELL EAST</t>
  </si>
  <si>
    <t>bus data checked</t>
  </si>
  <si>
    <t>Incomplete data as partly outside GLA area. Rail via Cheam taken as equiv. to Cheam (AI = 3.44). Bus AI reviewed and adequate. PTAL revised to 2.</t>
  </si>
  <si>
    <t>CHELSEA EAST</t>
  </si>
  <si>
    <t>BANSTED</t>
  </si>
  <si>
    <t>Incomplete data as partly outside GLA area. Bus 318 added to AI data, and stop distances reviewed. Revised bus AI 1.10. PTAL still 1b (1.5).</t>
  </si>
  <si>
    <t>EPSOM DOWNS</t>
  </si>
  <si>
    <t>Incomplete data as outside GLA area. Rail taken as equiv. to Banstead and Belmont (AI = 2.41). Bus AI revised for correct walking distance to stops (was 556.1m, now 634.71m). Revised bus AI 0.75.</t>
  </si>
  <si>
    <t>TSLO CAPITAL COSTS IN OUTLINE</t>
  </si>
  <si>
    <t>Scheme cost excl OB</t>
  </si>
  <si>
    <t>Scheme cost incl OB</t>
  </si>
  <si>
    <t>Part 1 - Tunnels and other major new infrastructure</t>
  </si>
  <si>
    <t>Tunnelling, line &amp; equipment costs</t>
  </si>
  <si>
    <t>Unit</t>
  </si>
  <si>
    <t>Miles</t>
  </si>
  <si>
    <t>Specification</t>
  </si>
  <si>
    <t>Routeing</t>
  </si>
  <si>
    <t>Single track metres</t>
  </si>
  <si>
    <t>Costing method</t>
  </si>
  <si>
    <t>£bn</t>
  </si>
  <si>
    <t>COSTING PARAMETER BASELINES</t>
  </si>
  <si>
    <t>Streatham basic already costed</t>
  </si>
  <si>
    <t>miles</t>
  </si>
  <si>
    <t>twin tunnels</t>
  </si>
  <si>
    <t>incl ramps, shaft</t>
  </si>
  <si>
    <t>Streatham-Streatham Hill-Streatham Common</t>
  </si>
  <si>
    <t>TfL costed 2014, incl 1 station underground</t>
  </si>
  <si>
    <t>THEREFORE</t>
  </si>
  <si>
    <t>Tunnel option per metre with basic station</t>
  </si>
  <si>
    <t>TfL costed, incl 1 station underground</t>
  </si>
  <si>
    <t>Tunnel option per metre without basic station</t>
  </si>
  <si>
    <t>TfL costed, incl no station underground</t>
  </si>
  <si>
    <t>LEADS TO OUTLINE TSLO PROJECT COSTS:-</t>
  </si>
  <si>
    <t>Brixton tunnel</t>
  </si>
  <si>
    <t>incl 2 ramps, shafts</t>
  </si>
  <si>
    <t>Battersea rail lands to south of Herne Hill</t>
  </si>
  <si>
    <t>Use TfL 'no tunnel station' option</t>
  </si>
  <si>
    <t>R25 tunnel</t>
  </si>
  <si>
    <t>north of Norwood Junction to Kent House station</t>
  </si>
  <si>
    <t>Lewisham-Canary tunnel</t>
  </si>
  <si>
    <t>incl 1 ramp, shafts</t>
  </si>
  <si>
    <t>south of Ladywell to Poplar DLR depot</t>
  </si>
  <si>
    <t>Extra station cost added in spot cost stage</t>
  </si>
  <si>
    <t>Croydon-Lewisham chord</t>
  </si>
  <si>
    <t>spur links 2 rlys</t>
  </si>
  <si>
    <t>2 jcns, covered spur</t>
  </si>
  <si>
    <t>Kent Hse (R25, SE line) - Mid-Kent Line (New Beckenham)</t>
  </si>
  <si>
    <t>£0.1bn allowed for Kent Hse flying jcn to N.Beck Jn</t>
  </si>
  <si>
    <t>Streatham enhanced scheme</t>
  </si>
  <si>
    <t>see right</t>
  </si>
  <si>
    <t>Extra £0.1bn allowed for additional flying jcn</t>
  </si>
  <si>
    <t>Total tunnel/new line schemes</t>
  </si>
  <si>
    <t>Tunnel/new line schemes converted to £m</t>
  </si>
  <si>
    <t>Part 2 - Station and other TSLO capacity works</t>
  </si>
  <si>
    <t>New station / access / i'changes</t>
  </si>
  <si>
    <t>Access notes</t>
  </si>
  <si>
    <t>Complexity</t>
  </si>
  <si>
    <t>Headline details</t>
  </si>
  <si>
    <t>Extent</t>
  </si>
  <si>
    <t>£m below</t>
  </si>
  <si>
    <t>Lea Bridge station</t>
  </si>
  <si>
    <t>2 platforms</t>
  </si>
  <si>
    <t>Lifts &amp; ped. bridge</t>
  </si>
  <si>
    <t>Low</t>
  </si>
  <si>
    <t>Reuses former station site, open 2016</t>
  </si>
  <si>
    <t>8-car platforms</t>
  </si>
  <si>
    <t>NR 2015 costs stated by Waltham Forest Council</t>
  </si>
  <si>
    <t>incl risk</t>
  </si>
  <si>
    <t>Meridian Water station</t>
  </si>
  <si>
    <t>3 platforms</t>
  </si>
  <si>
    <t>Medium</t>
  </si>
  <si>
    <t>Two entrances (east + west), track realign</t>
  </si>
  <si>
    <t>NR 2015 costs stated by Enfield Council</t>
  </si>
  <si>
    <t>Land acquisition costs minor in both cases</t>
  </si>
  <si>
    <t>Meridian Water excludes cost of larger facilities</t>
  </si>
  <si>
    <t>Streatham Common High Level</t>
  </si>
  <si>
    <t>High</t>
  </si>
  <si>
    <t>Interchange with SC stn, access Streatham High Rd</t>
  </si>
  <si>
    <t>?8 or10-car platforms</t>
  </si>
  <si>
    <t>TfL 2014/15 costs stated by TfL</t>
  </si>
  <si>
    <t>before OB</t>
  </si>
  <si>
    <t>Southend Airport station</t>
  </si>
  <si>
    <t>Improved level of station facilities</t>
  </si>
  <si>
    <t>12-car platforms</t>
  </si>
  <si>
    <t>2011 costs were £16m, so likely over £20m now</t>
  </si>
  <si>
    <t>£16m x 1.3</t>
  </si>
  <si>
    <t>Camden Town/Road interchange</t>
  </si>
  <si>
    <t>Tunnel subway, travolator, 2 accesses</t>
  </si>
  <si>
    <t>V high</t>
  </si>
  <si>
    <t>Northern Line platforms to street level Camden Road</t>
  </si>
  <si>
    <t>400m distance</t>
  </si>
  <si>
    <t>TfL 2013: Tunnel, 2 x 2 lifts, stairs, 1 trav, fees etc</t>
  </si>
  <si>
    <t>Costs at 2015: 4 lift*£1m, 2 trav*£3m, other +25%</t>
  </si>
  <si>
    <t>Pro rata costs are similar for basic 8-car stations, with Meridian Water at £13m nominally if proportioned to 2 platforms. This reflects cost of track adjustments, no large signalling alterations required.</t>
  </si>
  <si>
    <t>Input costs to be weighted by complexity, but with ball-park assumptions being £13m for basic 2-platform 8-car, £15m for 12-car, and +£6m per element for extra complexity and/or quality</t>
  </si>
  <si>
    <t>If specific new infrastructure required, eg viaduct widening, then a spot cost is applied</t>
  </si>
  <si>
    <t>EACH STATION WEIGHTED BY COMPLEXITY</t>
  </si>
  <si>
    <t>Battersea 'Bark' option 1</t>
  </si>
  <si>
    <t>EXCLUDED</t>
  </si>
  <si>
    <t>Local station</t>
  </si>
  <si>
    <t>Track &amp; sig alterations if Low Level line</t>
  </si>
  <si>
    <t>10-car platforms</t>
  </si>
  <si>
    <t>Assume eventual 12-car</t>
  </si>
  <si>
    <t>Penge West/Penge East i'change</t>
  </si>
  <si>
    <t>Interchange</t>
  </si>
  <si>
    <t>TfL 2014 scheme, NOT Penge W. but plats on CP spur</t>
  </si>
  <si>
    <t>6-car platforms</t>
  </si>
  <si>
    <t>Can't be 10-car, closure of CP-Beck.Jn helps viability</t>
  </si>
  <si>
    <t>Balham local platform expansion</t>
  </si>
  <si>
    <t>Extra platforms</t>
  </si>
  <si>
    <t>Lifts, steps</t>
  </si>
  <si>
    <t>May be extra island platform, rail viaduct widen, track, sigs</t>
  </si>
  <si>
    <t>Assume eventual 12-car, not costed, likely CR2 cost</t>
  </si>
  <si>
    <t>Battersea 'Bark' option 2</t>
  </si>
  <si>
    <t>Lifts, viaduct arch</t>
  </si>
  <si>
    <t>Viaduct plats, sig alterations if High Level line</t>
  </si>
  <si>
    <t>Battersea Park stn access rebuild</t>
  </si>
  <si>
    <t>Move up platform</t>
  </si>
  <si>
    <t>Lifts &amp; subway</t>
  </si>
  <si>
    <t>Poor access to Vic NB plat, better access, shift platform</t>
  </si>
  <si>
    <t>Assume eventual 12-car. £10m for work, &amp; lift SB</t>
  </si>
  <si>
    <t>Beckenham Jn new plat or track</t>
  </si>
  <si>
    <t>Peak capacity</t>
  </si>
  <si>
    <t>Extra non-stop track?</t>
  </si>
  <si>
    <t>Beck Jn is potential Vic-Kent bottleneck, poss with-flow non-stop track or plat.loop</t>
  </si>
  <si>
    <t>Assume in SE Overground works if needed, not costed</t>
  </si>
  <si>
    <t>Brixton Catford loop SLL platforms</t>
  </si>
  <si>
    <t>New plats on viaduct, join with open plats</t>
  </si>
  <si>
    <t>Assume eventual 12-car. Derogation for plat width</t>
  </si>
  <si>
    <t>Brockley High Level</t>
  </si>
  <si>
    <t>Station, i'change</t>
  </si>
  <si>
    <t>Lift &amp; steps from road</t>
  </si>
  <si>
    <t>Assume extra entrance, sigs, i/change access</t>
  </si>
  <si>
    <t>Assume eventual 12-car. £10m for platform bridges</t>
  </si>
  <si>
    <t>Camberwell Thameslink</t>
  </si>
  <si>
    <t>Island platform, rail viaduct widen, track, sigs</t>
  </si>
  <si>
    <t>Assume eventual 12-car. £20m for viaduct</t>
  </si>
  <si>
    <t>New subway under lines, signalling change</t>
  </si>
  <si>
    <t>Clap.Jn further extension of plats</t>
  </si>
  <si>
    <t>Longer platforms</t>
  </si>
  <si>
    <t>Extra footways, bridge</t>
  </si>
  <si>
    <t>Move CJ local Vic plats E to be straighter (fast board/alight)</t>
  </si>
  <si>
    <t>Basic CJ scheme in TfL costs, £50m for rail works</t>
  </si>
  <si>
    <t>Clapham East</t>
  </si>
  <si>
    <t>Single island platform, jcn, track, sigs</t>
  </si>
  <si>
    <t>ELL capacity: Canada Water stn</t>
  </si>
  <si>
    <t>Enlarge station</t>
  </si>
  <si>
    <t>Either 5/6-car or 10-car</t>
  </si>
  <si>
    <t>Extend to 6-car irrespective of Lewisham-Canary express tunnel scheme, passenger handling and dwell time compromised, ?£50-100m</t>
  </si>
  <si>
    <t>ELL capacity: Rotherhithe stn</t>
  </si>
  <si>
    <t>Re-instate former longer platforms to 5/6-car, derogation</t>
  </si>
  <si>
    <t>5/6-car platforms</t>
  </si>
  <si>
    <t>?£5m. Alt option is 'Gambetta' - ped.tunnels to next stn</t>
  </si>
  <si>
    <t>ELL capacity: Surrey Quays stn</t>
  </si>
  <si>
    <t>Room for 5/6-car plats, passages and stairs need enlarging</t>
  </si>
  <si>
    <t>?£10m station capacity works</t>
  </si>
  <si>
    <t>Epsom platform/track upgrade</t>
  </si>
  <si>
    <t>Better layout</t>
  </si>
  <si>
    <t>Better facilities</t>
  </si>
  <si>
    <t>Better track arrangements for more operating flexibility</t>
  </si>
  <si>
    <t>?£10m junction alterations</t>
  </si>
  <si>
    <t>Forest Hill station upgrade</t>
  </si>
  <si>
    <t>Upgrade station</t>
  </si>
  <si>
    <t>Forecast passenger numbers suggest improvement case</t>
  </si>
  <si>
    <t>Improve both plats</t>
  </si>
  <si>
    <t>?5m station facilities works</t>
  </si>
  <si>
    <t>Herne Hill major rebuild</t>
  </si>
  <si>
    <t>New layout, plats</t>
  </si>
  <si>
    <t>10/12 car platforms</t>
  </si>
  <si>
    <t>Rebuild for primary suburban use after Brixton tunnel built</t>
  </si>
  <si>
    <t>10/12-car platforms</t>
  </si>
  <si>
    <t>Use TfL Clap.Jn rebuild cost as guide, £65m</t>
  </si>
  <si>
    <t>Imperial Wharf South Bank access</t>
  </si>
  <si>
    <t>Ped. river bridge</t>
  </si>
  <si>
    <t>Attach pedestrian bridge to Cremorne Rail Bridge</t>
  </si>
  <si>
    <t>South bank access</t>
  </si>
  <si>
    <t>No railway cost assumed (might be TfL contribution)</t>
  </si>
  <si>
    <t>Lewisham South stn + travolator</t>
  </si>
  <si>
    <t>Lifts, arch, interchange</t>
  </si>
  <si>
    <t>Island plat, new track &amp; rail viaduct, access, 550m trav</t>
  </si>
  <si>
    <t>£20m rail viaduct, £10m trav viaduct, 4*lifts, 2*trav</t>
  </si>
  <si>
    <t>Lewisham station reconstruction</t>
  </si>
  <si>
    <t>More passenger space, Bakerloo extn, Lew South access</t>
  </si>
  <si>
    <t>Circulation, i'change</t>
  </si>
  <si>
    <t>?£20m station capacity works pre Bakerloo</t>
  </si>
  <si>
    <t>New Cross-New X Gate travolator</t>
  </si>
  <si>
    <t>Tunnel subway, travolator, 3 accesses</t>
  </si>
  <si>
    <t>New Cross stn to New X Gate, Goldsmiths access £10m</t>
  </si>
  <si>
    <t>630m distance</t>
  </si>
  <si>
    <t>Close ELL NX, NXG travolator, NXG facilities pre Bkloo</t>
  </si>
  <si>
    <t>Norwood Junction platforms</t>
  </si>
  <si>
    <t>New platform access</t>
  </si>
  <si>
    <t>Reinstate disused track and platform on east side</t>
  </si>
  <si>
    <t>Assume TfL scheme to reinstate platform is enough</t>
  </si>
  <si>
    <t>Lift, steps, i'change</t>
  </si>
  <si>
    <t>TSLO scheme, either move Penge W north of CP Park Rd (v difficult) or travolator</t>
  </si>
  <si>
    <t>Cost as PW stn, 2*trav, 4*lifts. £20m trav viaduct, i/c</t>
  </si>
  <si>
    <t>Sutton additional platform</t>
  </si>
  <si>
    <t>Extra platform</t>
  </si>
  <si>
    <t>Additional track and platform for east-west flows</t>
  </si>
  <si>
    <t>Eventual 12-car, bridge, land, track, sigs. ?£50m</t>
  </si>
  <si>
    <t>Tooting St George's</t>
  </si>
  <si>
    <t>Staggered plats (East side NB, West side SB), sigs</t>
  </si>
  <si>
    <t>Assume eventual 12-car. £2m for pathway to SB plat</t>
  </si>
  <si>
    <t>Tulse Hill flying jn, new platforms</t>
  </si>
  <si>
    <t>Segregate T'link</t>
  </si>
  <si>
    <t>Access to new plats</t>
  </si>
  <si>
    <t>Grade separation, extra 2 plats, general 10-car expansion</t>
  </si>
  <si>
    <t>Extensive rebuild</t>
  </si>
  <si>
    <t>Allow £100m for comprehensive scheme</t>
  </si>
  <si>
    <t>Woking R25 terminus</t>
  </si>
  <si>
    <t>Current platform?</t>
  </si>
  <si>
    <t>Adjust if new plat</t>
  </si>
  <si>
    <t xml:space="preserve">Terminal plat for R25, plat.6 is 6-car, scope to make 9-car? </t>
  </si>
  <si>
    <t>5/9-car platfroms</t>
  </si>
  <si>
    <t>Plat 6 ok initally, later lengthen or new plat. Allow £5m</t>
  </si>
  <si>
    <t>Other platform lengthening</t>
  </si>
  <si>
    <t>Varies across network</t>
  </si>
  <si>
    <t>Low per stn</t>
  </si>
  <si>
    <t>General platform extension to 10/12 cars where not specific</t>
  </si>
  <si>
    <t>Nominal schedule for 10-car platforms in worksheet</t>
  </si>
  <si>
    <t>Total station &amp; track schemes, £m</t>
  </si>
  <si>
    <t>Possibility of further East Croydon platforms and track capacity being required by 2040s is not considered here, to be reviewed as part of later phases of BML project</t>
  </si>
  <si>
    <t>Part 3 - TfL prospectus for 2031 South London works</t>
  </si>
  <si>
    <t>Other track and station schemes in costings for TfL South London Metro project (Option S6 is preferred scheme)</t>
  </si>
  <si>
    <t>Priced as in TfL schedule shown on left, £m</t>
  </si>
  <si>
    <t>Part 4 - Other potential large scale infrastructure spend, and TOTAL SCHEME COSTS</t>
  </si>
  <si>
    <t>Other foreseeable project capital costs</t>
  </si>
  <si>
    <t>Power supply upgrade</t>
  </si>
  <si>
    <t>Full performance</t>
  </si>
  <si>
    <t>Power supply shortfall, trains can't run at full speed now. Combined with extra planned service volumes, require +/- 50% extra power supplies depending on route. There are 29 substations in the South London Metro area. Additional new substations would be needed to support the Lewisham-Canary Wharf express line (2 possible). Elsewhere, additional transformers would be needed.</t>
  </si>
  <si>
    <t>Network-wide</t>
  </si>
  <si>
    <t>Costs unclear, as depends on scale of extra capacity required, but provisionally allocated £2m per substation upgrade, plus £5m each for 2 on Lewisham-Canary Wharf route</t>
  </si>
  <si>
    <t>Additional depot/stabling capacity</t>
  </si>
  <si>
    <t>Extra capacity</t>
  </si>
  <si>
    <t>TSLO aiming for enhanced services, extra stabling/depot capacity required in addition to TfL service levels. Likely needs in relation to: ELL Wimbledon Line, Victoria-SLL-SE London, Croydon-Lewisham-Canary Wharf, 'R25'</t>
  </si>
  <si>
    <t>Extension of ATO</t>
  </si>
  <si>
    <t>Better operations</t>
  </si>
  <si>
    <t>TSLO proposes additional ATO/ETCS over TfL's requirements, to cover more of the south-central area and elements of SE lines where these are important for TSLO proposals.</t>
  </si>
  <si>
    <t>TfL based its costs on Atkins estimates of £4m per single track kilometre, for 60 track kms. A further 100 track kms is foreseen.</t>
  </si>
  <si>
    <t>Total other capital schemes, £m</t>
  </si>
  <si>
    <t>Gross total, TfL and TSLO capital schemes, £m</t>
  </si>
  <si>
    <t>Add 10% as project scope margin, revised total</t>
  </si>
  <si>
    <t>Costs such as land acquisition, design and fees are not included</t>
  </si>
  <si>
    <t>It is assumed that depot capacity would be charged under operational costs as a combined fleet and maintain deal. Capital costs would be related to stabling needs and track alterations. In outline terms, extra trains needed compared to TfL scheme, assuming short dwell times, would be: ELL Wimbledon 6 x 5/6-car trains, Victoria-SLL-SE London 5 x 9-long cars, Croydon-Canary 10 x 9-long cars, R25 16 x 5-long cars (with capability to grow to 9-long cars). This is a stabling and additional depot throughput of 42 trains incl operational spares. The equivalent of 42 sidings and track alterations could be £5-10m. £10m allowed here, at different locations</t>
  </si>
</sst>
</file>

<file path=xl/styles.xml><?xml version="1.0" encoding="utf-8"?>
<styleSheet xmlns="http://schemas.openxmlformats.org/spreadsheetml/2006/main">
  <numFmts count="4">
    <numFmt numFmtId="164" formatCode="0.0"/>
    <numFmt numFmtId="165" formatCode="[Blue]\+0%;[Red]\-0%"/>
    <numFmt numFmtId="166" formatCode="\+0%"/>
    <numFmt numFmtId="167" formatCode="#,##0.0"/>
  </numFmts>
  <fonts count="36">
    <font>
      <sz val="11"/>
      <color theme="1"/>
      <name val="Calibri"/>
      <family val="2"/>
      <scheme val="minor"/>
    </font>
    <font>
      <b/>
      <sz val="11"/>
      <color theme="1"/>
      <name val="Calibri"/>
      <family val="2"/>
      <scheme val="minor"/>
    </font>
    <font>
      <b/>
      <sz val="11"/>
      <color theme="6" tint="-0.249977111117893"/>
      <name val="Calibri"/>
      <family val="2"/>
      <scheme val="minor"/>
    </font>
    <font>
      <b/>
      <sz val="11"/>
      <color theme="9" tint="-0.249977111117893"/>
      <name val="Calibri"/>
      <family val="2"/>
      <scheme val="minor"/>
    </font>
    <font>
      <sz val="11"/>
      <name val="Calibri"/>
      <family val="2"/>
      <scheme val="minor"/>
    </font>
    <font>
      <b/>
      <sz val="11"/>
      <color theme="3" tint="0.39997558519241921"/>
      <name val="Calibri"/>
      <family val="2"/>
      <scheme val="minor"/>
    </font>
    <font>
      <sz val="11"/>
      <color rgb="FFFF0000"/>
      <name val="Calibri"/>
      <family val="2"/>
      <scheme val="minor"/>
    </font>
    <font>
      <b/>
      <sz val="14"/>
      <color theme="1"/>
      <name val="Calibri"/>
      <family val="2"/>
      <scheme val="minor"/>
    </font>
    <font>
      <b/>
      <sz val="12"/>
      <color theme="0"/>
      <name val="Arial"/>
      <family val="2"/>
    </font>
    <font>
      <b/>
      <sz val="12"/>
      <color theme="1"/>
      <name val="Arial"/>
      <family val="2"/>
    </font>
    <font>
      <b/>
      <sz val="16"/>
      <color theme="1"/>
      <name val="Arial"/>
      <family val="2"/>
    </font>
    <font>
      <b/>
      <sz val="12"/>
      <color rgb="FFFF0000"/>
      <name val="Arial"/>
      <family val="2"/>
    </font>
    <font>
      <sz val="10"/>
      <color theme="1"/>
      <name val="Arial"/>
      <family val="2"/>
    </font>
    <font>
      <sz val="10"/>
      <name val="Arial"/>
      <family val="2"/>
    </font>
    <font>
      <sz val="10"/>
      <color rgb="FFFF0000"/>
      <name val="Arial"/>
      <family val="2"/>
    </font>
    <font>
      <i/>
      <sz val="10"/>
      <color theme="1"/>
      <name val="Arial"/>
      <family val="2"/>
    </font>
    <font>
      <i/>
      <sz val="10"/>
      <name val="Arial"/>
      <family val="2"/>
    </font>
    <font>
      <b/>
      <sz val="8"/>
      <color indexed="81"/>
      <name val="Tahoma"/>
      <family val="2"/>
    </font>
    <font>
      <sz val="8"/>
      <color indexed="81"/>
      <name val="Tahoma"/>
      <family val="2"/>
    </font>
    <font>
      <sz val="10"/>
      <color theme="1"/>
      <name val="Calibri"/>
      <family val="2"/>
      <scheme val="minor"/>
    </font>
    <font>
      <b/>
      <sz val="10"/>
      <color theme="1"/>
      <name val="Calibri"/>
      <family val="2"/>
      <scheme val="minor"/>
    </font>
    <font>
      <b/>
      <sz val="10"/>
      <color theme="0" tint="-0.499984740745262"/>
      <name val="Calibri"/>
      <family val="2"/>
      <scheme val="minor"/>
    </font>
    <font>
      <b/>
      <sz val="12"/>
      <color theme="1"/>
      <name val="Calibri"/>
      <family val="2"/>
      <scheme val="minor"/>
    </font>
    <font>
      <b/>
      <sz val="11"/>
      <color rgb="FFFF0000"/>
      <name val="Calibri"/>
      <family val="2"/>
      <scheme val="minor"/>
    </font>
    <font>
      <sz val="11"/>
      <color rgb="FF006100"/>
      <name val="Calibri"/>
      <family val="2"/>
      <scheme val="minor"/>
    </font>
    <font>
      <b/>
      <sz val="11"/>
      <color theme="1"/>
      <name val="Arial"/>
      <family val="2"/>
    </font>
    <font>
      <b/>
      <sz val="14"/>
      <name val="Calibri"/>
      <family val="2"/>
      <scheme val="minor"/>
    </font>
    <font>
      <sz val="14"/>
      <name val="Calibri"/>
      <family val="2"/>
      <scheme val="minor"/>
    </font>
    <font>
      <sz val="14"/>
      <color theme="1"/>
      <name val="Calibri"/>
      <family val="2"/>
      <scheme val="minor"/>
    </font>
    <font>
      <b/>
      <sz val="10"/>
      <name val="Arial"/>
      <family val="2"/>
    </font>
    <font>
      <b/>
      <sz val="10"/>
      <color rgb="FF009900"/>
      <name val="Arial"/>
      <family val="2"/>
    </font>
    <font>
      <b/>
      <sz val="11"/>
      <color rgb="FF009900"/>
      <name val="Calibri"/>
      <family val="2"/>
      <scheme val="minor"/>
    </font>
    <font>
      <b/>
      <sz val="12"/>
      <name val="Arial"/>
      <family val="2"/>
    </font>
    <font>
      <b/>
      <sz val="9"/>
      <name val="Arial"/>
      <family val="2"/>
    </font>
    <font>
      <b/>
      <sz val="9"/>
      <color theme="9" tint="-0.249977111117893"/>
      <name val="Arial"/>
      <family val="2"/>
    </font>
    <font>
      <sz val="9"/>
      <name val="Arial"/>
      <family val="2"/>
    </font>
  </fonts>
  <fills count="15">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rgb="FFE86A10"/>
        <bgColor indexed="64"/>
      </patternFill>
    </fill>
    <fill>
      <patternFill patternType="solid">
        <fgColor theme="0"/>
        <bgColor indexed="64"/>
      </patternFill>
    </fill>
    <fill>
      <patternFill patternType="solid">
        <fgColor theme="6" tint="0.59999389629810485"/>
        <bgColor indexed="64"/>
      </patternFill>
    </fill>
    <fill>
      <patternFill patternType="solid">
        <fgColor theme="9" tint="0.39997558519241921"/>
        <bgColor indexed="64"/>
      </patternFill>
    </fill>
    <fill>
      <patternFill patternType="solid">
        <fgColor rgb="FFFFCC99"/>
        <bgColor indexed="64"/>
      </patternFill>
    </fill>
    <fill>
      <patternFill patternType="solid">
        <fgColor theme="0" tint="-4.9989318521683403E-2"/>
        <bgColor indexed="64"/>
      </patternFill>
    </fill>
    <fill>
      <patternFill patternType="solid">
        <fgColor rgb="FFFFFFCC"/>
        <bgColor indexed="64"/>
      </patternFill>
    </fill>
    <fill>
      <patternFill patternType="solid">
        <fgColor rgb="FFC6EFCE"/>
      </patternFill>
    </fill>
    <fill>
      <patternFill patternType="solid">
        <fgColor theme="2" tint="-9.9978637043366805E-2"/>
        <bgColor indexed="64"/>
      </patternFill>
    </fill>
    <fill>
      <patternFill patternType="solid">
        <fgColor theme="0" tint="-0.34998626667073579"/>
        <bgColor indexed="64"/>
      </patternFill>
    </fill>
    <fill>
      <patternFill patternType="solid">
        <fgColor theme="0" tint="-0.14996795556505021"/>
        <bgColor indexed="64"/>
      </patternFill>
    </fill>
  </fills>
  <borders count="187">
    <border>
      <left/>
      <right/>
      <top/>
      <bottom/>
      <diagonal/>
    </border>
    <border>
      <left style="thick">
        <color theme="9" tint="-0.24994659260841701"/>
      </left>
      <right/>
      <top style="thick">
        <color theme="9" tint="-0.24994659260841701"/>
      </top>
      <bottom/>
      <diagonal/>
    </border>
    <border>
      <left/>
      <right/>
      <top style="thick">
        <color theme="9" tint="-0.24994659260841701"/>
      </top>
      <bottom/>
      <diagonal/>
    </border>
    <border>
      <left/>
      <right style="thick">
        <color theme="9" tint="-0.24994659260841701"/>
      </right>
      <top style="thick">
        <color theme="9" tint="-0.24994659260841701"/>
      </top>
      <bottom/>
      <diagonal/>
    </border>
    <border>
      <left style="thick">
        <color theme="9" tint="-0.24994659260841701"/>
      </left>
      <right/>
      <top/>
      <bottom/>
      <diagonal/>
    </border>
    <border>
      <left/>
      <right style="thick">
        <color theme="9" tint="-0.24994659260841701"/>
      </right>
      <top/>
      <bottom/>
      <diagonal/>
    </border>
    <border>
      <left style="thick">
        <color theme="9" tint="-0.24994659260841701"/>
      </left>
      <right/>
      <top/>
      <bottom style="thick">
        <color theme="9" tint="-0.24994659260841701"/>
      </bottom>
      <diagonal/>
    </border>
    <border>
      <left/>
      <right style="thick">
        <color theme="9" tint="-0.24994659260841701"/>
      </right>
      <top/>
      <bottom style="thick">
        <color theme="9" tint="-0.24994659260841701"/>
      </bottom>
      <diagonal/>
    </border>
    <border>
      <left style="thick">
        <color theme="6" tint="-0.24994659260841701"/>
      </left>
      <right/>
      <top style="thick">
        <color theme="6" tint="-0.24994659260841701"/>
      </top>
      <bottom/>
      <diagonal/>
    </border>
    <border>
      <left style="thick">
        <color theme="6" tint="-0.24994659260841701"/>
      </left>
      <right/>
      <top/>
      <bottom/>
      <diagonal/>
    </border>
    <border>
      <left style="thick">
        <color theme="6" tint="-0.24994659260841701"/>
      </left>
      <right/>
      <top/>
      <bottom style="thick">
        <color theme="6" tint="-0.24994659260841701"/>
      </bottom>
      <diagonal/>
    </border>
    <border>
      <left/>
      <right/>
      <top/>
      <bottom style="thick">
        <color theme="6" tint="-0.24994659260841701"/>
      </bottom>
      <diagonal/>
    </border>
    <border>
      <left style="thick">
        <color theme="9" tint="-0.24994659260841701"/>
      </left>
      <right/>
      <top style="thick">
        <color theme="6" tint="-0.24994659260841701"/>
      </top>
      <bottom/>
      <diagonal/>
    </border>
    <border>
      <left style="thick">
        <color theme="3" tint="0.39994506668294322"/>
      </left>
      <right style="thick">
        <color theme="6" tint="-0.24994659260841701"/>
      </right>
      <top style="thick">
        <color theme="3" tint="0.39994506668294322"/>
      </top>
      <bottom/>
      <diagonal/>
    </border>
    <border>
      <left/>
      <right style="thick">
        <color theme="9" tint="-0.24994659260841701"/>
      </right>
      <top style="thick">
        <color theme="3" tint="0.39994506668294322"/>
      </top>
      <bottom/>
      <diagonal/>
    </border>
    <border>
      <left/>
      <right style="thick">
        <color theme="3" tint="0.39994506668294322"/>
      </right>
      <top style="thick">
        <color theme="3" tint="0.39994506668294322"/>
      </top>
      <bottom/>
      <diagonal/>
    </border>
    <border>
      <left style="thick">
        <color theme="3" tint="0.39994506668294322"/>
      </left>
      <right style="thick">
        <color theme="6" tint="-0.24994659260841701"/>
      </right>
      <top/>
      <bottom style="thick">
        <color theme="9" tint="-0.24994659260841701"/>
      </bottom>
      <diagonal/>
    </border>
    <border>
      <left/>
      <right style="thick">
        <color theme="3" tint="0.39994506668294322"/>
      </right>
      <top/>
      <bottom/>
      <diagonal/>
    </border>
    <border>
      <left style="thick">
        <color theme="3" tint="0.39994506668294322"/>
      </left>
      <right style="thick">
        <color theme="6" tint="-0.24994659260841701"/>
      </right>
      <top/>
      <bottom/>
      <diagonal/>
    </border>
    <border>
      <left style="thick">
        <color theme="3" tint="0.39994506668294322"/>
      </left>
      <right style="thick">
        <color theme="6" tint="-0.24994659260841701"/>
      </right>
      <top/>
      <bottom style="thick">
        <color theme="3" tint="0.39994506668294322"/>
      </bottom>
      <diagonal/>
    </border>
    <border>
      <left/>
      <right/>
      <top/>
      <bottom style="thick">
        <color theme="3" tint="0.39994506668294322"/>
      </bottom>
      <diagonal/>
    </border>
    <border>
      <left/>
      <right style="thick">
        <color theme="3" tint="0.39994506668294322"/>
      </right>
      <top/>
      <bottom style="thick">
        <color theme="3" tint="0.39994506668294322"/>
      </bottom>
      <diagonal/>
    </border>
    <border>
      <left/>
      <right style="thick">
        <color theme="3" tint="0.39994506668294322"/>
      </right>
      <top/>
      <bottom style="thick">
        <color theme="6" tint="-0.24994659260841701"/>
      </bottom>
      <diagonal/>
    </border>
    <border>
      <left style="thick">
        <color theme="3" tint="0.39994506668294322"/>
      </left>
      <right style="thick">
        <color theme="6" tint="-0.24994659260841701"/>
      </right>
      <top style="thick">
        <color theme="9" tint="-0.24994659260841701"/>
      </top>
      <bottom/>
      <diagonal/>
    </border>
    <border>
      <left style="thick">
        <color theme="6" tint="-0.24994659260841701"/>
      </left>
      <right/>
      <top/>
      <bottom style="thick">
        <color theme="3" tint="0.39994506668294322"/>
      </bottom>
      <diagonal/>
    </border>
    <border>
      <left style="thick">
        <color theme="6" tint="-0.24994659260841701"/>
      </left>
      <right style="thick">
        <color theme="9" tint="-0.24994659260841701"/>
      </right>
      <top style="thick">
        <color theme="3" tint="0.39994506668294322"/>
      </top>
      <bottom/>
      <diagonal/>
    </border>
    <border>
      <left style="thick">
        <color theme="6" tint="-0.24994659260841701"/>
      </left>
      <right style="thick">
        <color theme="9" tint="-0.24994659260841701"/>
      </right>
      <top/>
      <bottom style="thick">
        <color theme="9" tint="-0.24994659260841701"/>
      </bottom>
      <diagonal/>
    </border>
    <border>
      <left style="thick">
        <color theme="9" tint="-0.24994659260841701"/>
      </left>
      <right style="thick">
        <color theme="3" tint="0.39994506668294322"/>
      </right>
      <top style="thick">
        <color theme="3" tint="0.39994506668294322"/>
      </top>
      <bottom/>
      <diagonal/>
    </border>
    <border>
      <left style="thick">
        <color theme="6" tint="-0.24994659260841701"/>
      </left>
      <right style="thick">
        <color theme="9" tint="-0.24994659260841701"/>
      </right>
      <top style="thick">
        <color theme="6" tint="-0.24994659260841701"/>
      </top>
      <bottom/>
      <diagonal/>
    </border>
    <border>
      <left style="thick">
        <color theme="6" tint="-0.24994659260841701"/>
      </left>
      <right style="thick">
        <color theme="9" tint="-0.24994659260841701"/>
      </right>
      <top/>
      <bottom style="thick">
        <color theme="0"/>
      </bottom>
      <diagonal/>
    </border>
    <border>
      <left style="thick">
        <color theme="9" tint="-0.24994659260841701"/>
      </left>
      <right style="thick">
        <color theme="3" tint="0.39994506668294322"/>
      </right>
      <top/>
      <bottom style="thick">
        <color theme="0"/>
      </bottom>
      <diagonal/>
    </border>
    <border>
      <left style="thick">
        <color theme="3" tint="0.39994506668294322"/>
      </left>
      <right style="thick">
        <color theme="0"/>
      </right>
      <top/>
      <bottom style="thick">
        <color theme="3" tint="0.39994506668294322"/>
      </bottom>
      <diagonal/>
    </border>
    <border>
      <left style="thick">
        <color theme="9" tint="-0.24994659260841701"/>
      </left>
      <right style="thick">
        <color theme="3" tint="0.39994506668294322"/>
      </right>
      <top/>
      <bottom style="thick">
        <color theme="6" tint="-0.24994659260841701"/>
      </bottom>
      <diagonal/>
    </border>
    <border>
      <left style="thick">
        <color theme="6" tint="-0.24994659260841701"/>
      </left>
      <right/>
      <top/>
      <bottom style="thick">
        <color theme="0"/>
      </bottom>
      <diagonal/>
    </border>
    <border>
      <left/>
      <right style="thick">
        <color theme="3" tint="0.39994506668294322"/>
      </right>
      <top/>
      <bottom style="thick">
        <color theme="0"/>
      </bottom>
      <diagonal/>
    </border>
    <border>
      <left style="thick">
        <color theme="3" tint="0.39994506668294322"/>
      </left>
      <right style="thick">
        <color theme="6" tint="-0.24994659260841701"/>
      </right>
      <top style="thick">
        <color theme="3" tint="0.39994506668294322"/>
      </top>
      <bottom style="thick">
        <color theme="9" tint="-0.24994659260841701"/>
      </bottom>
      <diagonal/>
    </border>
    <border>
      <left style="thick">
        <color theme="9" tint="-0.24994659260841701"/>
      </left>
      <right style="thick">
        <color theme="3" tint="0.39994506668294322"/>
      </right>
      <top style="thick">
        <color theme="0"/>
      </top>
      <bottom/>
      <diagonal/>
    </border>
    <border>
      <left style="thick">
        <color theme="3" tint="0.39994506668294322"/>
      </left>
      <right/>
      <top style="thick">
        <color theme="3" tint="0.39994506668294322"/>
      </top>
      <bottom/>
      <diagonal/>
    </border>
    <border>
      <left style="thick">
        <color theme="3" tint="0.39994506668294322"/>
      </left>
      <right/>
      <top/>
      <bottom style="thick">
        <color theme="6" tint="-0.24994659260841701"/>
      </bottom>
      <diagonal/>
    </border>
    <border>
      <left style="thick">
        <color theme="3" tint="0.39994506668294322"/>
      </left>
      <right/>
      <top/>
      <bottom/>
      <diagonal/>
    </border>
    <border diagonalUp="1">
      <left style="thick">
        <color theme="3" tint="0.39991454817346722"/>
      </left>
      <right style="thick">
        <color theme="0"/>
      </right>
      <top style="thick">
        <color theme="0"/>
      </top>
      <bottom style="thick">
        <color theme="0"/>
      </bottom>
      <diagonal style="thick">
        <color theme="6" tint="-0.24994659260841701"/>
      </diagonal>
    </border>
    <border>
      <left style="thick">
        <color theme="3" tint="0.39991454817346722"/>
      </left>
      <right style="thick">
        <color theme="0"/>
      </right>
      <top/>
      <bottom style="thick">
        <color theme="3" tint="0.39994506668294322"/>
      </bottom>
      <diagonal/>
    </border>
    <border>
      <left style="thick">
        <color theme="3" tint="0.39991454817346722"/>
      </left>
      <right/>
      <top style="thick">
        <color theme="3" tint="0.39988402966399123"/>
      </top>
      <bottom/>
      <diagonal/>
    </border>
    <border>
      <left style="thick">
        <color theme="3" tint="0.39991454817346722"/>
      </left>
      <right style="thick">
        <color theme="6" tint="-0.24994659260841701"/>
      </right>
      <top/>
      <bottom style="thick">
        <color theme="0"/>
      </bottom>
      <diagonal/>
    </border>
    <border>
      <left style="thick">
        <color theme="3" tint="0.39991454817346722"/>
      </left>
      <right/>
      <top/>
      <bottom style="thick">
        <color theme="6" tint="-0.24994659260841701"/>
      </bottom>
      <diagonal/>
    </border>
    <border>
      <left style="thick">
        <color theme="3" tint="0.39994506668294322"/>
      </left>
      <right style="thick">
        <color theme="6" tint="-0.24994659260841701"/>
      </right>
      <top style="thick">
        <color theme="6" tint="-0.24994659260841701"/>
      </top>
      <bottom style="thick">
        <color theme="0"/>
      </bottom>
      <diagonal/>
    </border>
    <border diagonalUp="1">
      <left style="thick">
        <color theme="3" tint="0.39994506668294322"/>
      </left>
      <right style="thick">
        <color theme="0"/>
      </right>
      <top style="thick">
        <color theme="0"/>
      </top>
      <bottom style="thick">
        <color theme="0"/>
      </bottom>
      <diagonal style="thick">
        <color theme="6" tint="-0.24994659260841701"/>
      </diagonal>
    </border>
    <border>
      <left style="thick">
        <color theme="9" tint="-0.24994659260841701"/>
      </left>
      <right style="thick">
        <color theme="0"/>
      </right>
      <top style="thick">
        <color theme="9" tint="-0.24994659260841701"/>
      </top>
      <bottom style="thick">
        <color theme="0"/>
      </bottom>
      <diagonal/>
    </border>
    <border>
      <left/>
      <right style="thick">
        <color theme="9" tint="-0.24994659260841701"/>
      </right>
      <top style="thick">
        <color theme="3" tint="0.39994506668294322"/>
      </top>
      <bottom style="thick">
        <color theme="9" tint="-0.24994659260841701"/>
      </bottom>
      <diagonal/>
    </border>
    <border>
      <left/>
      <right style="thick">
        <color theme="9" tint="-0.24994659260841701"/>
      </right>
      <top style="thick">
        <color theme="3" tint="0.39988402966399123"/>
      </top>
      <bottom style="thick">
        <color theme="9" tint="-0.24994659260841701"/>
      </bottom>
      <diagonal/>
    </border>
    <border>
      <left style="thick">
        <color theme="9" tint="-0.24994659260841701"/>
      </left>
      <right style="thick">
        <color theme="3" tint="0.39991454817346722"/>
      </right>
      <top/>
      <bottom style="thick">
        <color theme="6" tint="-0.24994659260841701"/>
      </bottom>
      <diagonal/>
    </border>
    <border>
      <left style="thick">
        <color theme="9" tint="-0.24994659260841701"/>
      </left>
      <right style="thick">
        <color theme="3" tint="0.39991454817346722"/>
      </right>
      <top style="thick">
        <color theme="0"/>
      </top>
      <bottom/>
      <diagonal/>
    </border>
    <border>
      <left style="thick">
        <color theme="6" tint="-0.24994659260841701"/>
      </left>
      <right style="thick">
        <color theme="9" tint="-0.24994659260841701"/>
      </right>
      <top style="thick">
        <color theme="3" tint="0.39991454817346722"/>
      </top>
      <bottom/>
      <diagonal/>
    </border>
    <border>
      <left style="thick">
        <color theme="9" tint="-0.24994659260841701"/>
      </left>
      <right style="thick">
        <color theme="3" tint="0.39991454817346722"/>
      </right>
      <top style="thick">
        <color theme="3" tint="0.39991454817346722"/>
      </top>
      <bottom/>
      <diagonal/>
    </border>
    <border>
      <left style="thick">
        <color theme="9" tint="-0.24994659260841701"/>
      </left>
      <right style="thick">
        <color theme="3" tint="0.39991454817346722"/>
      </right>
      <top/>
      <bottom style="thick">
        <color theme="0"/>
      </bottom>
      <diagonal/>
    </border>
    <border>
      <left style="thick">
        <color theme="3" tint="0.39991454817346722"/>
      </left>
      <right style="thick">
        <color theme="6" tint="-0.24994659260841701"/>
      </right>
      <top/>
      <bottom/>
      <diagonal/>
    </border>
    <border>
      <left/>
      <right style="thick">
        <color theme="3" tint="0.39991454817346722"/>
      </right>
      <top/>
      <bottom/>
      <diagonal/>
    </border>
    <border>
      <left style="thick">
        <color theme="3" tint="0.39991454817346722"/>
      </left>
      <right style="thick">
        <color theme="6" tint="-0.24994659260841701"/>
      </right>
      <top/>
      <bottom style="thick">
        <color theme="3" tint="0.39991454817346722"/>
      </bottom>
      <diagonal/>
    </border>
    <border>
      <left style="thick">
        <color theme="6" tint="-0.24994659260841701"/>
      </left>
      <right/>
      <top/>
      <bottom style="thick">
        <color theme="3" tint="0.39991454817346722"/>
      </bottom>
      <diagonal/>
    </border>
    <border>
      <left/>
      <right style="thick">
        <color theme="3" tint="0.39991454817346722"/>
      </right>
      <top/>
      <bottom style="thick">
        <color theme="3" tint="0.39991454817346722"/>
      </bottom>
      <diagonal/>
    </border>
    <border>
      <left style="thick">
        <color theme="3" tint="0.39991454817346722"/>
      </left>
      <right/>
      <top style="thick">
        <color theme="3" tint="0.39991454817346722"/>
      </top>
      <bottom style="thick">
        <color theme="9" tint="-0.24994659260841701"/>
      </bottom>
      <diagonal/>
    </border>
    <border>
      <left style="thick">
        <color theme="9" tint="-0.24994659260841701"/>
      </left>
      <right style="thick">
        <color theme="6" tint="-0.24994659260841701"/>
      </right>
      <top style="thick">
        <color theme="9" tint="-0.24994659260841701"/>
      </top>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diagonal/>
    </border>
    <border>
      <left style="thin">
        <color theme="0"/>
      </left>
      <right style="thin">
        <color theme="0"/>
      </right>
      <top style="thin">
        <color theme="0"/>
      </top>
      <bottom/>
      <diagonal/>
    </border>
    <border>
      <left style="thin">
        <color theme="0"/>
      </left>
      <right/>
      <top style="thin">
        <color theme="0"/>
      </top>
      <bottom/>
      <diagonal/>
    </border>
    <border>
      <left style="thin">
        <color auto="1"/>
      </left>
      <right/>
      <top/>
      <bottom style="thin">
        <color auto="1"/>
      </bottom>
      <diagonal/>
    </border>
    <border>
      <left style="thin">
        <color auto="1"/>
      </left>
      <right/>
      <top style="thin">
        <color auto="1"/>
      </top>
      <bottom style="thin">
        <color auto="1"/>
      </bottom>
      <diagonal/>
    </border>
    <border>
      <left/>
      <right style="thin">
        <color auto="1"/>
      </right>
      <top style="thin">
        <color auto="1"/>
      </top>
      <bottom/>
      <diagonal/>
    </border>
    <border>
      <left style="thin">
        <color auto="1"/>
      </left>
      <right/>
      <top style="thin">
        <color auto="1"/>
      </top>
      <bottom/>
      <diagonal/>
    </border>
    <border>
      <left/>
      <right style="thin">
        <color theme="0"/>
      </right>
      <top/>
      <bottom style="thin">
        <color theme="0"/>
      </bottom>
      <diagonal/>
    </border>
    <border>
      <left style="thin">
        <color theme="0"/>
      </left>
      <right/>
      <top/>
      <bottom style="thin">
        <color theme="0"/>
      </bottom>
      <diagonal/>
    </border>
    <border>
      <left style="thin">
        <color theme="0"/>
      </left>
      <right style="thin">
        <color theme="0"/>
      </right>
      <top/>
      <bottom style="thin">
        <color theme="0"/>
      </bottom>
      <diagonal/>
    </border>
    <border>
      <left style="thin">
        <color theme="0"/>
      </left>
      <right style="thin">
        <color theme="0"/>
      </right>
      <top/>
      <bottom/>
      <diagonal/>
    </border>
    <border>
      <left style="thick">
        <color theme="0"/>
      </left>
      <right style="thick">
        <color theme="9" tint="-0.24994659260841701"/>
      </right>
      <top style="thick">
        <color theme="0"/>
      </top>
      <bottom style="thick">
        <color theme="6" tint="-0.24994659260841701"/>
      </bottom>
      <diagonal/>
    </border>
    <border>
      <left style="thick">
        <color theme="0"/>
      </left>
      <right style="thick">
        <color theme="9" tint="-0.24994659260841701"/>
      </right>
      <top style="thick">
        <color theme="0"/>
      </top>
      <bottom style="thick">
        <color theme="0"/>
      </bottom>
      <diagonal/>
    </border>
    <border>
      <left style="thick">
        <color theme="9" tint="-0.24994659260841701"/>
      </left>
      <right style="thin">
        <color theme="0"/>
      </right>
      <top style="thin">
        <color theme="0"/>
      </top>
      <bottom style="thick">
        <color theme="3" tint="0.39994506668294322"/>
      </bottom>
      <diagonal/>
    </border>
    <border>
      <left style="thick">
        <color theme="9" tint="-0.24994659260841701"/>
      </left>
      <right style="thin">
        <color theme="0"/>
      </right>
      <top style="thin">
        <color theme="0"/>
      </top>
      <bottom style="thin">
        <color theme="0"/>
      </bottom>
      <diagonal/>
    </border>
    <border>
      <left style="thin">
        <color theme="0"/>
      </left>
      <right style="thick">
        <color theme="9" tint="-0.24994659260841701"/>
      </right>
      <top style="thin">
        <color theme="0"/>
      </top>
      <bottom style="thin">
        <color theme="0"/>
      </bottom>
      <diagonal/>
    </border>
    <border>
      <left style="thin">
        <color theme="0"/>
      </left>
      <right style="thick">
        <color theme="9" tint="-0.24994659260841701"/>
      </right>
      <top style="thin">
        <color theme="0"/>
      </top>
      <bottom style="thick">
        <color theme="6" tint="-0.24994659260841701"/>
      </bottom>
      <diagonal/>
    </border>
    <border>
      <left style="thin">
        <color theme="0"/>
      </left>
      <right style="thick">
        <color theme="9" tint="-0.24994659260841701"/>
      </right>
      <top style="thin">
        <color theme="0"/>
      </top>
      <bottom/>
      <diagonal/>
    </border>
    <border>
      <left style="thick">
        <color theme="9" tint="-0.24994659260841701"/>
      </left>
      <right style="thin">
        <color theme="0"/>
      </right>
      <top style="thin">
        <color theme="0"/>
      </top>
      <bottom style="thick">
        <color theme="3" tint="0.39991454817346722"/>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theme="0" tint="-4.9989318521683403E-2"/>
      </right>
      <top style="thin">
        <color indexed="64"/>
      </top>
      <bottom/>
      <diagonal/>
    </border>
    <border>
      <left style="thin">
        <color theme="0" tint="-4.9989318521683403E-2"/>
      </left>
      <right style="thin">
        <color theme="0" tint="-4.9989318521683403E-2"/>
      </right>
      <top style="thin">
        <color indexed="64"/>
      </top>
      <bottom/>
      <diagonal/>
    </border>
    <border>
      <left style="thin">
        <color theme="0" tint="-4.9989318521683403E-2"/>
      </left>
      <right style="medium">
        <color indexed="64"/>
      </right>
      <top style="thin">
        <color indexed="64"/>
      </top>
      <bottom/>
      <diagonal/>
    </border>
    <border>
      <left style="medium">
        <color indexed="64"/>
      </left>
      <right style="medium">
        <color indexed="64"/>
      </right>
      <top style="thin">
        <color indexed="64"/>
      </top>
      <bottom style="thin">
        <color theme="0" tint="-4.9989318521683403E-2"/>
      </bottom>
      <diagonal/>
    </border>
    <border>
      <left style="medium">
        <color indexed="64"/>
      </left>
      <right/>
      <top style="thin">
        <color indexed="64"/>
      </top>
      <bottom/>
      <diagonal/>
    </border>
    <border>
      <left/>
      <right/>
      <top style="thin">
        <color indexed="64"/>
      </top>
      <bottom/>
      <diagonal/>
    </border>
    <border>
      <left style="thin">
        <color indexed="64"/>
      </left>
      <right style="thin">
        <color indexed="64"/>
      </right>
      <top/>
      <bottom/>
      <diagonal/>
    </border>
    <border>
      <left style="thin">
        <color indexed="64"/>
      </left>
      <right style="thin">
        <color theme="0" tint="-4.9989318521683403E-2"/>
      </right>
      <top/>
      <bottom/>
      <diagonal/>
    </border>
    <border>
      <left style="thin">
        <color theme="0" tint="-4.9989318521683403E-2"/>
      </left>
      <right style="thin">
        <color theme="0" tint="-4.9989318521683403E-2"/>
      </right>
      <top/>
      <bottom/>
      <diagonal/>
    </border>
    <border>
      <left style="thin">
        <color theme="0" tint="-4.9989318521683403E-2"/>
      </left>
      <right style="medium">
        <color indexed="64"/>
      </right>
      <top/>
      <bottom/>
      <diagonal/>
    </border>
    <border>
      <left style="medium">
        <color indexed="64"/>
      </left>
      <right style="medium">
        <color indexed="64"/>
      </right>
      <top/>
      <bottom style="thin">
        <color theme="0" tint="-4.9989318521683403E-2"/>
      </bottom>
      <diagonal/>
    </border>
    <border>
      <left style="medium">
        <color indexed="64"/>
      </left>
      <right/>
      <top/>
      <bottom/>
      <diagonal/>
    </border>
    <border>
      <left/>
      <right style="thin">
        <color indexed="64"/>
      </right>
      <top/>
      <bottom/>
      <diagonal/>
    </border>
    <border>
      <left style="thin">
        <color indexed="64"/>
      </left>
      <right style="thin">
        <color indexed="64"/>
      </right>
      <top/>
      <bottom style="thin">
        <color theme="0"/>
      </bottom>
      <diagonal/>
    </border>
    <border>
      <left style="thin">
        <color indexed="64"/>
      </left>
      <right style="thin">
        <color theme="0" tint="-4.9989318521683403E-2"/>
      </right>
      <top/>
      <bottom style="thin">
        <color theme="0"/>
      </bottom>
      <diagonal/>
    </border>
    <border>
      <left style="thin">
        <color theme="0" tint="-4.9989318521683403E-2"/>
      </left>
      <right style="thin">
        <color theme="0" tint="-4.9989318521683403E-2"/>
      </right>
      <top/>
      <bottom style="thin">
        <color theme="0"/>
      </bottom>
      <diagonal/>
    </border>
    <border>
      <left style="thin">
        <color theme="0" tint="-4.9989318521683403E-2"/>
      </left>
      <right style="medium">
        <color indexed="64"/>
      </right>
      <top/>
      <bottom style="thin">
        <color theme="0"/>
      </bottom>
      <diagonal/>
    </border>
    <border>
      <left style="medium">
        <color indexed="64"/>
      </left>
      <right style="medium">
        <color indexed="64"/>
      </right>
      <top/>
      <bottom style="thin">
        <color theme="0"/>
      </bottom>
      <diagonal/>
    </border>
    <border>
      <left style="medium">
        <color indexed="64"/>
      </left>
      <right style="thin">
        <color theme="0" tint="-4.9989318521683403E-2"/>
      </right>
      <top/>
      <bottom style="thin">
        <color theme="0" tint="-4.9989318521683403E-2"/>
      </bottom>
      <diagonal/>
    </border>
    <border>
      <left style="thin">
        <color theme="0" tint="-4.9989318521683403E-2"/>
      </left>
      <right style="thin">
        <color theme="0" tint="-4.9989318521683403E-2"/>
      </right>
      <top/>
      <bottom style="thin">
        <color theme="0" tint="-4.9989318521683403E-2"/>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
      <left style="thin">
        <color theme="0" tint="-4.9989318521683403E-2"/>
      </left>
      <right style="thin">
        <color indexed="64"/>
      </right>
      <top/>
      <bottom style="thin">
        <color theme="0" tint="-4.9989318521683403E-2"/>
      </bottom>
      <diagonal/>
    </border>
    <border>
      <left style="thin">
        <color indexed="64"/>
      </left>
      <right style="thin">
        <color theme="0" tint="-4.9989318521683403E-2"/>
      </right>
      <top style="thin">
        <color theme="0"/>
      </top>
      <bottom style="thin">
        <color theme="0" tint="-4.9989318521683403E-2"/>
      </bottom>
      <diagonal/>
    </border>
    <border>
      <left style="thin">
        <color theme="0" tint="-4.9989318521683403E-2"/>
      </left>
      <right style="thin">
        <color theme="0" tint="-4.9989318521683403E-2"/>
      </right>
      <top style="thin">
        <color theme="0"/>
      </top>
      <bottom style="thin">
        <color theme="0" tint="-4.9989318521683403E-2"/>
      </bottom>
      <diagonal/>
    </border>
    <border>
      <left style="thin">
        <color theme="0" tint="-4.9989318521683403E-2"/>
      </left>
      <right style="medium">
        <color indexed="64"/>
      </right>
      <top style="thin">
        <color theme="0"/>
      </top>
      <bottom style="thin">
        <color theme="0" tint="-4.9989318521683403E-2"/>
      </bottom>
      <diagonal/>
    </border>
    <border>
      <left style="medium">
        <color indexed="64"/>
      </left>
      <right style="thin">
        <color theme="0" tint="-4.9989318521683403E-2"/>
      </right>
      <top style="thin">
        <color theme="0" tint="-4.9989318521683403E-2"/>
      </top>
      <bottom style="thin">
        <color theme="0" tint="-4.9989318521683403E-2"/>
      </bottom>
      <diagonal/>
    </border>
    <border>
      <left style="thin">
        <color theme="0" tint="-4.9989318521683403E-2"/>
      </left>
      <right style="medium">
        <color indexed="64"/>
      </right>
      <top style="thin">
        <color theme="0" tint="-4.9989318521683403E-2"/>
      </top>
      <bottom style="thin">
        <color theme="0" tint="-4.9989318521683403E-2"/>
      </bottom>
      <diagonal/>
    </border>
    <border>
      <left style="thin">
        <color indexed="64"/>
      </left>
      <right style="thin">
        <color indexed="64"/>
      </right>
      <top style="thin">
        <color theme="0"/>
      </top>
      <bottom style="thin">
        <color theme="0"/>
      </bottom>
      <diagonal/>
    </border>
    <border>
      <left style="thin">
        <color indexed="64"/>
      </left>
      <right style="thin">
        <color theme="0" tint="-4.9989318521683403E-2"/>
      </right>
      <top style="thin">
        <color theme="0" tint="-4.9989318521683403E-2"/>
      </top>
      <bottom style="thin">
        <color theme="0" tint="-4.9989318521683403E-2"/>
      </bottom>
      <diagonal/>
    </border>
    <border>
      <left style="medium">
        <color indexed="64"/>
      </left>
      <right style="medium">
        <color indexed="64"/>
      </right>
      <top style="thin">
        <color theme="0"/>
      </top>
      <bottom style="thin">
        <color theme="0"/>
      </bottom>
      <diagonal/>
    </border>
    <border>
      <left style="thin">
        <color theme="0" tint="-4.9989318521683403E-2"/>
      </left>
      <right/>
      <top style="thin">
        <color theme="0" tint="-4.9989318521683403E-2"/>
      </top>
      <bottom style="thin">
        <color theme="0" tint="-4.9989318521683403E-2"/>
      </bottom>
      <diagonal/>
    </border>
    <border>
      <left/>
      <right style="medium">
        <color indexed="64"/>
      </right>
      <top style="thin">
        <color theme="0" tint="-4.9989318521683403E-2"/>
      </top>
      <bottom style="thin">
        <color theme="0" tint="-4.9989318521683403E-2"/>
      </bottom>
      <diagonal/>
    </border>
    <border>
      <left style="medium">
        <color indexed="64"/>
      </left>
      <right/>
      <top style="thin">
        <color theme="0" tint="-4.9989318521683403E-2"/>
      </top>
      <bottom style="thin">
        <color theme="0" tint="-4.9989318521683403E-2"/>
      </bottom>
      <diagonal/>
    </border>
    <border>
      <left style="medium">
        <color theme="0" tint="-4.9989318521683403E-2"/>
      </left>
      <right style="thin">
        <color theme="0" tint="-4.9989318521683403E-2"/>
      </right>
      <top style="thin">
        <color theme="0" tint="-4.9989318521683403E-2"/>
      </top>
      <bottom style="thin">
        <color theme="0" tint="-4.9989318521683403E-2"/>
      </bottom>
      <diagonal/>
    </border>
    <border>
      <left style="thin">
        <color theme="0" tint="-4.9989318521683403E-2"/>
      </left>
      <right style="thin">
        <color indexed="64"/>
      </right>
      <top style="thin">
        <color theme="0" tint="-4.9989318521683403E-2"/>
      </top>
      <bottom style="thin">
        <color theme="0" tint="-4.9989318521683403E-2"/>
      </bottom>
      <diagonal/>
    </border>
    <border>
      <left style="thin">
        <color indexed="64"/>
      </left>
      <right style="thin">
        <color indexed="64"/>
      </right>
      <top/>
      <bottom style="thin">
        <color indexed="64"/>
      </bottom>
      <diagonal/>
    </border>
    <border>
      <left style="thin">
        <color indexed="64"/>
      </left>
      <right style="thin">
        <color theme="0" tint="-4.9989318521683403E-2"/>
      </right>
      <top style="thin">
        <color theme="0" tint="-4.9989318521683403E-2"/>
      </top>
      <bottom style="thin">
        <color indexed="64"/>
      </bottom>
      <diagonal/>
    </border>
    <border>
      <left style="thin">
        <color theme="0" tint="-4.9989318521683403E-2"/>
      </left>
      <right style="thin">
        <color theme="0" tint="-4.9989318521683403E-2"/>
      </right>
      <top style="thin">
        <color theme="0" tint="-4.9989318521683403E-2"/>
      </top>
      <bottom style="thin">
        <color indexed="64"/>
      </bottom>
      <diagonal/>
    </border>
    <border>
      <left style="thin">
        <color theme="0" tint="-4.9989318521683403E-2"/>
      </left>
      <right style="medium">
        <color indexed="64"/>
      </right>
      <top style="thin">
        <color theme="0" tint="-4.9989318521683403E-2"/>
      </top>
      <bottom style="thin">
        <color indexed="64"/>
      </bottom>
      <diagonal/>
    </border>
    <border>
      <left style="medium">
        <color indexed="64"/>
      </left>
      <right style="medium">
        <color indexed="64"/>
      </right>
      <top/>
      <bottom style="medium">
        <color indexed="64"/>
      </bottom>
      <diagonal/>
    </border>
    <border>
      <left style="medium">
        <color indexed="64"/>
      </left>
      <right style="thin">
        <color theme="0" tint="-4.9989318521683403E-2"/>
      </right>
      <top style="thin">
        <color theme="0" tint="-4.9989318521683403E-2"/>
      </top>
      <bottom style="thin">
        <color indexed="64"/>
      </bottom>
      <diagonal/>
    </border>
    <border>
      <left style="thin">
        <color theme="0" tint="-4.9989318521683403E-2"/>
      </left>
      <right style="thin">
        <color indexed="64"/>
      </right>
      <top style="thin">
        <color theme="0" tint="-4.9989318521683403E-2"/>
      </top>
      <bottom style="thin">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thin">
        <color theme="0" tint="-0.34998626667073579"/>
      </left>
      <right style="thin">
        <color indexed="64"/>
      </right>
      <top style="thin">
        <color indexed="64"/>
      </top>
      <bottom/>
      <diagonal/>
    </border>
    <border>
      <left style="thin">
        <color indexed="64"/>
      </left>
      <right/>
      <top/>
      <bottom/>
      <diagonal/>
    </border>
    <border>
      <left style="thin">
        <color theme="0" tint="-0.34998626667073579"/>
      </left>
      <right style="thin">
        <color indexed="64"/>
      </right>
      <top/>
      <bottom/>
      <diagonal/>
    </border>
    <border>
      <left style="thin">
        <color theme="0" tint="-0.34998626667073579"/>
      </left>
      <right style="thin">
        <color indexed="64"/>
      </right>
      <top/>
      <bottom style="thin">
        <color indexed="64"/>
      </bottom>
      <diagonal/>
    </border>
    <border>
      <left style="thin">
        <color theme="0" tint="-0.14996795556505021"/>
      </left>
      <right/>
      <top style="thin">
        <color theme="0" tint="-0.14996795556505021"/>
      </top>
      <bottom/>
      <diagonal/>
    </border>
    <border>
      <left/>
      <right/>
      <top style="thin">
        <color theme="0" tint="-0.14996795556505021"/>
      </top>
      <bottom/>
      <diagonal/>
    </border>
    <border>
      <left/>
      <right style="thin">
        <color theme="0" tint="-0.14996795556505021"/>
      </right>
      <top style="thin">
        <color theme="0" tint="-0.14996795556505021"/>
      </top>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top style="thin">
        <color theme="0" tint="-0.34998626667073579"/>
      </top>
      <bottom/>
      <diagonal/>
    </border>
    <border>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diagonal/>
    </border>
    <border>
      <left/>
      <right style="thin">
        <color theme="0" tint="-0.34998626667073579"/>
      </right>
      <top/>
      <bottom/>
      <diagonal/>
    </border>
    <border>
      <left style="thin">
        <color theme="0" tint="-0.34998626667073579"/>
      </left>
      <right style="thin">
        <color theme="0" tint="-0.34998626667073579"/>
      </right>
      <top/>
      <bottom/>
      <diagonal/>
    </border>
    <border>
      <left style="thin">
        <color theme="0" tint="-0.34998626667073579"/>
      </left>
      <right/>
      <top style="thin">
        <color theme="0" tint="-0.34998626667073579"/>
      </top>
      <bottom style="thin">
        <color theme="0" tint="-0.14996795556505021"/>
      </bottom>
      <diagonal/>
    </border>
    <border>
      <left/>
      <right/>
      <top style="thin">
        <color theme="0" tint="-0.34998626667073579"/>
      </top>
      <bottom style="thin">
        <color theme="0" tint="-0.14996795556505021"/>
      </bottom>
      <diagonal/>
    </border>
    <border>
      <left/>
      <right style="thin">
        <color theme="0" tint="-0.34998626667073579"/>
      </right>
      <top style="thin">
        <color theme="0" tint="-0.34998626667073579"/>
      </top>
      <bottom style="thin">
        <color theme="0" tint="-0.14996795556505021"/>
      </bottom>
      <diagonal/>
    </border>
    <border>
      <left style="thin">
        <color theme="0" tint="-0.34998626667073579"/>
      </left>
      <right/>
      <top style="thin">
        <color theme="0" tint="-0.14996795556505021"/>
      </top>
      <bottom style="thin">
        <color theme="0" tint="-0.14996795556505021"/>
      </bottom>
      <diagonal/>
    </border>
    <border>
      <left/>
      <right/>
      <top style="thin">
        <color theme="0" tint="-0.14996795556505021"/>
      </top>
      <bottom style="thin">
        <color theme="0" tint="-0.14996795556505021"/>
      </bottom>
      <diagonal/>
    </border>
    <border>
      <left/>
      <right style="thin">
        <color theme="0" tint="-0.34998626667073579"/>
      </right>
      <top style="thin">
        <color theme="0" tint="-0.14996795556505021"/>
      </top>
      <bottom style="thin">
        <color theme="0" tint="-0.14996795556505021"/>
      </bottom>
      <diagonal/>
    </border>
    <border>
      <left style="thin">
        <color theme="0" tint="-0.34998626667073579"/>
      </left>
      <right/>
      <top style="thin">
        <color theme="0" tint="-0.14996795556505021"/>
      </top>
      <bottom style="thin">
        <color theme="0" tint="-0.34998626667073579"/>
      </bottom>
      <diagonal/>
    </border>
    <border>
      <left/>
      <right/>
      <top style="thin">
        <color theme="0" tint="-0.14996795556505021"/>
      </top>
      <bottom style="thin">
        <color theme="0" tint="-0.34998626667073579"/>
      </bottom>
      <diagonal/>
    </border>
    <border>
      <left/>
      <right/>
      <top/>
      <bottom style="thin">
        <color theme="0" tint="-0.34998626667073579"/>
      </bottom>
      <diagonal/>
    </border>
    <border>
      <left/>
      <right style="thin">
        <color theme="0" tint="-0.34998626667073579"/>
      </right>
      <top style="thin">
        <color theme="0" tint="-0.14996795556505021"/>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top/>
      <bottom style="thin">
        <color theme="0" tint="-0.14996795556505021"/>
      </bottom>
      <diagonal/>
    </border>
    <border>
      <left/>
      <right/>
      <top/>
      <bottom style="thin">
        <color theme="0" tint="-0.14996795556505021"/>
      </bottom>
      <diagonal/>
    </border>
    <border>
      <left/>
      <right style="thin">
        <color theme="0" tint="-0.34998626667073579"/>
      </right>
      <top/>
      <bottom style="thin">
        <color theme="0" tint="-0.14996795556505021"/>
      </bottom>
      <diagonal/>
    </border>
    <border>
      <left style="thin">
        <color theme="0" tint="-0.34998626667073579"/>
      </left>
      <right/>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top style="thin">
        <color theme="0" tint="-0.14996795556505021"/>
      </top>
      <bottom/>
      <diagonal/>
    </border>
    <border>
      <left/>
      <right style="thin">
        <color theme="0" tint="-0.34998626667073579"/>
      </right>
      <top style="thin">
        <color theme="0" tint="-0.14996795556505021"/>
      </top>
      <bottom/>
      <diagonal/>
    </border>
    <border>
      <left style="thin">
        <color theme="0" tint="-0.14996795556505021"/>
      </left>
      <right style="thin">
        <color theme="0" tint="-0.14996795556505021"/>
      </right>
      <top style="thin">
        <color theme="0" tint="-0.34998626667073579"/>
      </top>
      <bottom/>
      <diagonal/>
    </border>
    <border>
      <left style="thin">
        <color theme="0" tint="-0.14996795556505021"/>
      </left>
      <right style="thin">
        <color theme="0" tint="-0.14996795556505021"/>
      </right>
      <top/>
      <bottom/>
      <diagonal/>
    </border>
    <border>
      <left style="thin">
        <color theme="0" tint="-0.14996795556505021"/>
      </left>
      <right style="thin">
        <color theme="0" tint="-0.14996795556505021"/>
      </right>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theme="0" tint="-0.14996795556505021"/>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style="thin">
        <color theme="0" tint="-0.14996795556505021"/>
      </right>
      <top/>
      <bottom/>
      <diagonal/>
    </border>
    <border>
      <left style="thin">
        <color theme="0" tint="-0.14996795556505021"/>
      </left>
      <right/>
      <top/>
      <bottom/>
      <diagonal/>
    </border>
    <border>
      <left style="thin">
        <color theme="0" tint="-0.14996795556505021"/>
      </left>
      <right/>
      <top/>
      <bottom style="thin">
        <color theme="0" tint="-0.14996795556505021"/>
      </bottom>
      <diagonal/>
    </border>
    <border>
      <left/>
      <right style="thin">
        <color theme="0" tint="-0.14996795556505021"/>
      </right>
      <top/>
      <bottom style="thin">
        <color theme="0" tint="-0.14996795556505021"/>
      </bottom>
      <diagonal/>
    </border>
    <border>
      <left/>
      <right/>
      <top style="thin">
        <color theme="0"/>
      </top>
      <bottom style="thin">
        <color theme="0"/>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theme="0" tint="-4.9989318521683403E-2"/>
      </right>
      <top style="thin">
        <color theme="0"/>
      </top>
      <bottom style="thin">
        <color theme="0" tint="-4.9989318521683403E-2"/>
      </bottom>
      <diagonal/>
    </border>
    <border>
      <left style="thin">
        <color theme="0" tint="-4.9989318521683403E-2"/>
      </left>
      <right/>
      <top style="thin">
        <color theme="0"/>
      </top>
      <bottom style="thin">
        <color theme="0" tint="-4.9989318521683403E-2"/>
      </bottom>
      <diagonal/>
    </border>
    <border>
      <left/>
      <right style="thin">
        <color theme="0" tint="-4.9989318521683403E-2"/>
      </right>
      <top style="thin">
        <color theme="0" tint="-4.9989318521683403E-2"/>
      </top>
      <bottom style="thin">
        <color theme="0" tint="-4.9989318521683403E-2"/>
      </bottom>
      <diagonal/>
    </border>
    <border>
      <left/>
      <right style="thin">
        <color theme="0" tint="-4.9989318521683403E-2"/>
      </right>
      <top style="thin">
        <color theme="0" tint="-4.9989318521683403E-2"/>
      </top>
      <bottom/>
      <diagonal/>
    </border>
    <border>
      <left style="thin">
        <color theme="0" tint="-4.9989318521683403E-2"/>
      </left>
      <right/>
      <top style="thin">
        <color theme="0" tint="-4.9989318521683403E-2"/>
      </top>
      <bottom/>
      <diagonal/>
    </border>
    <border>
      <left/>
      <right style="thin">
        <color theme="0"/>
      </right>
      <top/>
      <bottom/>
      <diagonal/>
    </border>
    <border>
      <left style="thin">
        <color theme="0"/>
      </left>
      <right/>
      <top/>
      <bottom/>
      <diagonal/>
    </border>
  </borders>
  <cellStyleXfs count="2">
    <xf numFmtId="0" fontId="0" fillId="0" borderId="0"/>
    <xf numFmtId="0" fontId="24" fillId="11" borderId="0" applyNumberFormat="0" applyBorder="0" applyAlignment="0" applyProtection="0"/>
  </cellStyleXfs>
  <cellXfs count="587">
    <xf numFmtId="0" fontId="0" fillId="0" borderId="0" xfId="0"/>
    <xf numFmtId="0" fontId="0" fillId="0" borderId="0" xfId="0" applyBorder="1"/>
    <xf numFmtId="0" fontId="1" fillId="0" borderId="0" xfId="0" applyFont="1"/>
    <xf numFmtId="164" fontId="5" fillId="0" borderId="31" xfId="0" applyNumberFormat="1" applyFont="1" applyBorder="1" applyAlignment="1">
      <alignment horizontal="center" vertical="center"/>
    </xf>
    <xf numFmtId="164" fontId="0" fillId="0" borderId="40" xfId="0" applyNumberFormat="1" applyBorder="1" applyAlignment="1">
      <alignment horizontal="center" vertical="center"/>
    </xf>
    <xf numFmtId="164" fontId="0" fillId="0" borderId="41" xfId="0" applyNumberFormat="1" applyBorder="1" applyAlignment="1">
      <alignment horizontal="center" vertical="center"/>
    </xf>
    <xf numFmtId="164" fontId="0" fillId="0" borderId="43" xfId="0" applyNumberFormat="1" applyBorder="1" applyAlignment="1">
      <alignment horizontal="center" vertical="center"/>
    </xf>
    <xf numFmtId="164" fontId="2" fillId="0" borderId="45" xfId="0" applyNumberFormat="1" applyFont="1" applyBorder="1" applyAlignment="1">
      <alignment horizontal="center" vertical="center"/>
    </xf>
    <xf numFmtId="164" fontId="0" fillId="0" borderId="46" xfId="0" applyNumberFormat="1" applyBorder="1" applyAlignment="1">
      <alignment horizontal="center" vertical="center"/>
    </xf>
    <xf numFmtId="164" fontId="5" fillId="0" borderId="47" xfId="0" applyNumberFormat="1" applyFont="1" applyBorder="1" applyAlignment="1">
      <alignment horizontal="center" vertical="center"/>
    </xf>
    <xf numFmtId="164" fontId="3" fillId="0" borderId="48" xfId="0" applyNumberFormat="1" applyFont="1" applyBorder="1" applyAlignment="1">
      <alignment horizontal="center" vertical="center"/>
    </xf>
    <xf numFmtId="164" fontId="3" fillId="0" borderId="49" xfId="0" applyNumberFormat="1" applyFont="1" applyBorder="1" applyAlignment="1">
      <alignment horizontal="center" vertical="center"/>
    </xf>
    <xf numFmtId="164" fontId="4" fillId="0" borderId="60" xfId="0" applyNumberFormat="1" applyFont="1" applyBorder="1" applyAlignment="1">
      <alignment horizontal="center" vertical="center"/>
    </xf>
    <xf numFmtId="164" fontId="4" fillId="0" borderId="35" xfId="0" applyNumberFormat="1" applyFont="1" applyBorder="1" applyAlignment="1">
      <alignment horizontal="center" vertical="center"/>
    </xf>
    <xf numFmtId="164" fontId="5" fillId="0" borderId="61" xfId="0" applyNumberFormat="1" applyFont="1" applyBorder="1" applyAlignment="1">
      <alignment horizontal="center" vertical="center"/>
    </xf>
    <xf numFmtId="0" fontId="0" fillId="0" borderId="0" xfId="0" applyAlignment="1">
      <alignment horizontal="center"/>
    </xf>
    <xf numFmtId="0" fontId="0" fillId="0" borderId="62" xfId="0" applyBorder="1"/>
    <xf numFmtId="0" fontId="1" fillId="0" borderId="62" xfId="0" applyFont="1" applyBorder="1"/>
    <xf numFmtId="0" fontId="0" fillId="0" borderId="63" xfId="0" applyBorder="1"/>
    <xf numFmtId="0" fontId="0" fillId="0" borderId="64" xfId="0" applyBorder="1"/>
    <xf numFmtId="0" fontId="0" fillId="0" borderId="66" xfId="0" applyBorder="1"/>
    <xf numFmtId="0" fontId="0" fillId="0" borderId="67" xfId="0" applyBorder="1"/>
    <xf numFmtId="0" fontId="0" fillId="0" borderId="73" xfId="0" applyBorder="1"/>
    <xf numFmtId="0" fontId="0" fillId="0" borderId="63" xfId="0" applyBorder="1" applyAlignment="1">
      <alignment horizontal="center" vertical="center"/>
    </xf>
    <xf numFmtId="0" fontId="2" fillId="0" borderId="74" xfId="0" applyFont="1" applyBorder="1"/>
    <xf numFmtId="0" fontId="0" fillId="0" borderId="74" xfId="0" applyBorder="1"/>
    <xf numFmtId="0" fontId="5" fillId="0" borderId="74" xfId="0" applyFont="1" applyBorder="1"/>
    <xf numFmtId="164" fontId="0" fillId="0" borderId="62" xfId="0" applyNumberFormat="1" applyBorder="1"/>
    <xf numFmtId="0" fontId="0" fillId="0" borderId="66" xfId="0" applyBorder="1" applyAlignment="1">
      <alignment horizontal="center"/>
    </xf>
    <xf numFmtId="0" fontId="0" fillId="0" borderId="77" xfId="0" applyBorder="1"/>
    <xf numFmtId="0" fontId="0" fillId="0" borderId="76" xfId="0" applyBorder="1"/>
    <xf numFmtId="0" fontId="3" fillId="0" borderId="79" xfId="0" applyFont="1" applyBorder="1"/>
    <xf numFmtId="0" fontId="0" fillId="0" borderId="79" xfId="0" applyBorder="1" applyAlignment="1">
      <alignment horizontal="center" vertical="center"/>
    </xf>
    <xf numFmtId="0" fontId="0" fillId="0" borderId="78" xfId="0" applyBorder="1" applyAlignment="1">
      <alignment horizontal="center" vertical="center"/>
    </xf>
    <xf numFmtId="0" fontId="7" fillId="0" borderId="62" xfId="0" applyFont="1" applyBorder="1"/>
    <xf numFmtId="0" fontId="0" fillId="0" borderId="80" xfId="0" applyBorder="1"/>
    <xf numFmtId="0" fontId="0" fillId="0" borderId="81" xfId="0" applyBorder="1"/>
    <xf numFmtId="164" fontId="0" fillId="0" borderId="80" xfId="0" applyNumberFormat="1" applyBorder="1"/>
    <xf numFmtId="164" fontId="0" fillId="0" borderId="81" xfId="0" applyNumberFormat="1" applyBorder="1"/>
    <xf numFmtId="164" fontId="3" fillId="0" borderId="79" xfId="0" applyNumberFormat="1" applyFont="1" applyBorder="1"/>
    <xf numFmtId="164" fontId="0" fillId="0" borderId="79" xfId="0" applyNumberFormat="1" applyBorder="1" applyAlignment="1">
      <alignment horizontal="center" vertical="center"/>
    </xf>
    <xf numFmtId="164" fontId="0" fillId="0" borderId="78" xfId="0" applyNumberFormat="1" applyBorder="1" applyAlignment="1">
      <alignment horizontal="center" vertical="center"/>
    </xf>
    <xf numFmtId="0" fontId="0" fillId="0" borderId="82" xfId="0" applyBorder="1"/>
    <xf numFmtId="164" fontId="0" fillId="0" borderId="83" xfId="0" applyNumberFormat="1" applyBorder="1" applyAlignment="1">
      <alignment horizontal="center" vertical="center"/>
    </xf>
    <xf numFmtId="0" fontId="8" fillId="4" borderId="0" xfId="0" applyFont="1" applyFill="1" applyAlignment="1">
      <alignment vertical="center"/>
    </xf>
    <xf numFmtId="0" fontId="10" fillId="6" borderId="85" xfId="0" applyFont="1" applyFill="1" applyBorder="1" applyAlignment="1">
      <alignment horizontal="center"/>
    </xf>
    <xf numFmtId="0" fontId="10" fillId="6" borderId="86" xfId="0" applyFont="1" applyFill="1" applyBorder="1" applyAlignment="1">
      <alignment horizontal="center"/>
    </xf>
    <xf numFmtId="0" fontId="10" fillId="7" borderId="87" xfId="0" applyFont="1" applyFill="1" applyBorder="1" applyAlignment="1">
      <alignment horizontal="center" wrapText="1"/>
    </xf>
    <xf numFmtId="0" fontId="10" fillId="8" borderId="87" xfId="0" applyFont="1" applyFill="1" applyBorder="1" applyAlignment="1">
      <alignment horizontal="center"/>
    </xf>
    <xf numFmtId="0" fontId="10" fillId="0" borderId="0" xfId="0" applyFont="1"/>
    <xf numFmtId="0" fontId="9" fillId="0" borderId="89" xfId="0" applyFont="1" applyBorder="1" applyAlignment="1">
      <alignment horizontal="center" vertical="top" wrapText="1"/>
    </xf>
    <xf numFmtId="0" fontId="9" fillId="0" borderId="90" xfId="0" applyFont="1" applyBorder="1" applyAlignment="1">
      <alignment horizontal="center" vertical="top" wrapText="1"/>
    </xf>
    <xf numFmtId="0" fontId="9" fillId="0" borderId="91" xfId="0" applyFont="1" applyBorder="1" applyAlignment="1">
      <alignment horizontal="center" vertical="top" wrapText="1"/>
    </xf>
    <xf numFmtId="0" fontId="9" fillId="0" borderId="92" xfId="0" applyFont="1" applyBorder="1" applyAlignment="1">
      <alignment horizontal="center" vertical="top" wrapText="1"/>
    </xf>
    <xf numFmtId="0" fontId="9" fillId="7" borderId="93" xfId="0" applyFont="1" applyFill="1" applyBorder="1" applyAlignment="1">
      <alignment horizontal="center" vertical="top" wrapText="1"/>
    </xf>
    <xf numFmtId="0" fontId="9" fillId="0" borderId="94" xfId="0" applyFont="1" applyBorder="1" applyAlignment="1">
      <alignment horizontal="center" vertical="top" wrapText="1"/>
    </xf>
    <xf numFmtId="0" fontId="9" fillId="0" borderId="95" xfId="0" applyFont="1" applyBorder="1" applyAlignment="1">
      <alignment horizontal="center" vertical="top" wrapText="1"/>
    </xf>
    <xf numFmtId="0" fontId="9" fillId="0" borderId="70" xfId="0" applyFont="1" applyBorder="1" applyAlignment="1">
      <alignment horizontal="center" vertical="top" wrapText="1"/>
    </xf>
    <xf numFmtId="0" fontId="9" fillId="0" borderId="0" xfId="0" applyFont="1" applyAlignment="1">
      <alignment vertical="top" wrapText="1"/>
    </xf>
    <xf numFmtId="0" fontId="9" fillId="0" borderId="96" xfId="0" applyFont="1" applyBorder="1" applyAlignment="1">
      <alignment vertical="top" wrapText="1"/>
    </xf>
    <xf numFmtId="0" fontId="9" fillId="0" borderId="97" xfId="0" applyFont="1" applyBorder="1" applyAlignment="1">
      <alignment vertical="top" wrapText="1"/>
    </xf>
    <xf numFmtId="0" fontId="9" fillId="0" borderId="98" xfId="0" applyFont="1" applyBorder="1" applyAlignment="1">
      <alignment vertical="top" wrapText="1"/>
    </xf>
    <xf numFmtId="0" fontId="9" fillId="0" borderId="99" xfId="0" applyFont="1" applyBorder="1" applyAlignment="1">
      <alignment vertical="top" wrapText="1"/>
    </xf>
    <xf numFmtId="0" fontId="9" fillId="7" borderId="100" xfId="0" applyFont="1" applyFill="1" applyBorder="1" applyAlignment="1">
      <alignment horizontal="center" vertical="top" wrapText="1"/>
    </xf>
    <xf numFmtId="0" fontId="11" fillId="0" borderId="101" xfId="0" applyFont="1" applyBorder="1" applyAlignment="1">
      <alignment vertical="top" wrapText="1"/>
    </xf>
    <xf numFmtId="0" fontId="11" fillId="0" borderId="0" xfId="0" applyFont="1" applyBorder="1" applyAlignment="1">
      <alignment vertical="top" wrapText="1"/>
    </xf>
    <xf numFmtId="0" fontId="11" fillId="0" borderId="102" xfId="0" applyFont="1" applyBorder="1" applyAlignment="1">
      <alignment vertical="top" wrapText="1"/>
    </xf>
    <xf numFmtId="0" fontId="12" fillId="0" borderId="103" xfId="0" applyFont="1" applyFill="1" applyBorder="1" applyAlignment="1">
      <alignment vertical="top" wrapText="1"/>
    </xf>
    <xf numFmtId="0" fontId="12" fillId="0" borderId="104" xfId="0" applyFont="1" applyFill="1" applyBorder="1" applyAlignment="1">
      <alignment vertical="top" wrapText="1"/>
    </xf>
    <xf numFmtId="0" fontId="12" fillId="0" borderId="105" xfId="0" applyFont="1" applyFill="1" applyBorder="1" applyAlignment="1">
      <alignment vertical="top" wrapText="1"/>
    </xf>
    <xf numFmtId="0" fontId="12" fillId="0" borderId="106" xfId="0" applyFont="1" applyFill="1" applyBorder="1" applyAlignment="1">
      <alignment vertical="top" wrapText="1"/>
    </xf>
    <xf numFmtId="0" fontId="9" fillId="7" borderId="107" xfId="0" applyFont="1" applyFill="1" applyBorder="1" applyAlignment="1">
      <alignment horizontal="center" vertical="top" wrapText="1"/>
    </xf>
    <xf numFmtId="0" fontId="13" fillId="8" borderId="108" xfId="0" applyFont="1" applyFill="1" applyBorder="1" applyAlignment="1">
      <alignment vertical="top" wrapText="1"/>
    </xf>
    <xf numFmtId="0" fontId="14" fillId="8" borderId="109" xfId="0" applyFont="1" applyFill="1" applyBorder="1" applyAlignment="1">
      <alignment vertical="top" wrapText="1"/>
    </xf>
    <xf numFmtId="0" fontId="12" fillId="8" borderId="110" xfId="0" applyFont="1" applyFill="1" applyBorder="1" applyAlignment="1">
      <alignment vertical="top" wrapText="1"/>
    </xf>
    <xf numFmtId="0" fontId="12" fillId="8" borderId="109" xfId="0" applyFont="1" applyFill="1" applyBorder="1" applyAlignment="1">
      <alignment vertical="top" wrapText="1"/>
    </xf>
    <xf numFmtId="0" fontId="14" fillId="8" borderId="109" xfId="0" quotePrefix="1" applyFont="1" applyFill="1" applyBorder="1" applyAlignment="1">
      <alignment vertical="top" wrapText="1"/>
    </xf>
    <xf numFmtId="0" fontId="14" fillId="8" borderId="111" xfId="0" applyFont="1" applyFill="1" applyBorder="1" applyAlignment="1">
      <alignment vertical="top" wrapText="1"/>
    </xf>
    <xf numFmtId="0" fontId="12" fillId="6" borderId="103" xfId="0" applyFont="1" applyFill="1" applyBorder="1" applyAlignment="1">
      <alignment vertical="top" wrapText="1"/>
    </xf>
    <xf numFmtId="0" fontId="12" fillId="6" borderId="112" xfId="0" applyFont="1" applyFill="1" applyBorder="1" applyAlignment="1">
      <alignment vertical="top" wrapText="1"/>
    </xf>
    <xf numFmtId="0" fontId="12" fillId="6" borderId="113" xfId="0" applyFont="1" applyFill="1" applyBorder="1" applyAlignment="1">
      <alignment vertical="top" wrapText="1"/>
    </xf>
    <xf numFmtId="0" fontId="12" fillId="2" borderId="114" xfId="0" applyFont="1" applyFill="1" applyBorder="1" applyAlignment="1">
      <alignment vertical="top" wrapText="1"/>
    </xf>
    <xf numFmtId="0" fontId="12" fillId="8" borderId="115" xfId="0" applyFont="1" applyFill="1" applyBorder="1" applyAlignment="1">
      <alignment vertical="top" wrapText="1"/>
    </xf>
    <xf numFmtId="0" fontId="14" fillId="8" borderId="110" xfId="0" applyFont="1" applyFill="1" applyBorder="1" applyAlignment="1">
      <alignment vertical="top" wrapText="1"/>
    </xf>
    <xf numFmtId="0" fontId="14" fillId="8" borderId="110" xfId="0" quotePrefix="1" applyFont="1" applyFill="1" applyBorder="1" applyAlignment="1">
      <alignment vertical="top" wrapText="1"/>
    </xf>
    <xf numFmtId="0" fontId="12" fillId="8" borderId="116" xfId="0" applyFont="1" applyFill="1" applyBorder="1" applyAlignment="1">
      <alignment vertical="top" wrapText="1"/>
    </xf>
    <xf numFmtId="0" fontId="0" fillId="0" borderId="0" xfId="0" applyAlignment="1">
      <alignment vertical="top"/>
    </xf>
    <xf numFmtId="0" fontId="12" fillId="6" borderId="117" xfId="0" applyFont="1" applyFill="1" applyBorder="1" applyAlignment="1">
      <alignment vertical="top" wrapText="1"/>
    </xf>
    <xf numFmtId="0" fontId="12" fillId="6" borderId="118" xfId="0" applyFont="1" applyFill="1" applyBorder="1" applyAlignment="1">
      <alignment vertical="top" wrapText="1"/>
    </xf>
    <xf numFmtId="0" fontId="12" fillId="6" borderId="110" xfId="0" applyFont="1" applyFill="1" applyBorder="1" applyAlignment="1">
      <alignment vertical="top" wrapText="1"/>
    </xf>
    <xf numFmtId="0" fontId="12" fillId="2" borderId="116" xfId="0" applyFont="1" applyFill="1" applyBorder="1" applyAlignment="1">
      <alignment vertical="top" wrapText="1"/>
    </xf>
    <xf numFmtId="0" fontId="9" fillId="7" borderId="119" xfId="0" applyFont="1" applyFill="1" applyBorder="1" applyAlignment="1">
      <alignment horizontal="center" vertical="top" wrapText="1"/>
    </xf>
    <xf numFmtId="0" fontId="12" fillId="8" borderId="120" xfId="0" applyFont="1" applyFill="1" applyBorder="1" applyAlignment="1">
      <alignment vertical="top" wrapText="1"/>
    </xf>
    <xf numFmtId="0" fontId="13" fillId="6" borderId="118" xfId="0" applyFont="1" applyFill="1" applyBorder="1" applyAlignment="1">
      <alignment vertical="top" wrapText="1"/>
    </xf>
    <xf numFmtId="0" fontId="13" fillId="6" borderId="110" xfId="0" applyFont="1" applyFill="1" applyBorder="1" applyAlignment="1">
      <alignment vertical="top" wrapText="1"/>
    </xf>
    <xf numFmtId="0" fontId="13" fillId="8" borderId="110" xfId="0" applyFont="1" applyFill="1" applyBorder="1" applyAlignment="1">
      <alignment vertical="top" wrapText="1"/>
    </xf>
    <xf numFmtId="0" fontId="14" fillId="6" borderId="118" xfId="0" applyFont="1" applyFill="1" applyBorder="1" applyAlignment="1">
      <alignment vertical="top" wrapText="1"/>
    </xf>
    <xf numFmtId="0" fontId="13" fillId="6" borderId="118" xfId="0" quotePrefix="1" applyFont="1" applyFill="1" applyBorder="1" applyAlignment="1">
      <alignment vertical="top" wrapText="1"/>
    </xf>
    <xf numFmtId="0" fontId="12" fillId="8" borderId="121" xfId="0" applyFont="1" applyFill="1" applyBorder="1" applyAlignment="1">
      <alignment vertical="top" wrapText="1"/>
    </xf>
    <xf numFmtId="0" fontId="14" fillId="6" borderId="103" xfId="0" applyFont="1" applyFill="1" applyBorder="1" applyAlignment="1">
      <alignment vertical="top" wrapText="1"/>
    </xf>
    <xf numFmtId="0" fontId="14" fillId="6" borderId="117" xfId="0" applyFont="1" applyFill="1" applyBorder="1" applyAlignment="1">
      <alignment vertical="top" wrapText="1"/>
    </xf>
    <xf numFmtId="0" fontId="14" fillId="8" borderId="120" xfId="0" applyFont="1" applyFill="1" applyBorder="1" applyAlignment="1">
      <alignment vertical="top" wrapText="1"/>
    </xf>
    <xf numFmtId="0" fontId="14" fillId="8" borderId="115" xfId="0" applyFont="1" applyFill="1" applyBorder="1" applyAlignment="1">
      <alignment vertical="top" wrapText="1"/>
    </xf>
    <xf numFmtId="0" fontId="12" fillId="6" borderId="117" xfId="0" quotePrefix="1" applyFont="1" applyFill="1" applyBorder="1" applyAlignment="1">
      <alignment vertical="top" wrapText="1"/>
    </xf>
    <xf numFmtId="0" fontId="12" fillId="6" borderId="118" xfId="0" quotePrefix="1" applyFont="1" applyFill="1" applyBorder="1" applyAlignment="1">
      <alignment vertical="top" wrapText="1"/>
    </xf>
    <xf numFmtId="0" fontId="12" fillId="6" borderId="110" xfId="0" quotePrefix="1" applyFont="1" applyFill="1" applyBorder="1" applyAlignment="1">
      <alignment vertical="top" wrapText="1"/>
    </xf>
    <xf numFmtId="0" fontId="13" fillId="2" borderId="116" xfId="0" applyFont="1" applyFill="1" applyBorder="1" applyAlignment="1">
      <alignment vertical="top" wrapText="1"/>
    </xf>
    <xf numFmtId="0" fontId="14" fillId="8" borderId="116" xfId="0" applyFont="1" applyFill="1" applyBorder="1" applyAlignment="1">
      <alignment vertical="top" wrapText="1"/>
    </xf>
    <xf numFmtId="0" fontId="12" fillId="8" borderId="122" xfId="0" applyFont="1" applyFill="1" applyBorder="1" applyAlignment="1">
      <alignment vertical="top" wrapText="1"/>
    </xf>
    <xf numFmtId="0" fontId="14" fillId="8" borderId="123" xfId="0" applyFont="1" applyFill="1" applyBorder="1" applyAlignment="1">
      <alignment vertical="top" wrapText="1"/>
    </xf>
    <xf numFmtId="0" fontId="12" fillId="6" borderId="117" xfId="0" applyFont="1" applyFill="1" applyBorder="1" applyAlignment="1">
      <alignment vertical="top"/>
    </xf>
    <xf numFmtId="0" fontId="14" fillId="8" borderId="124" xfId="0" applyFont="1" applyFill="1" applyBorder="1" applyAlignment="1">
      <alignment vertical="top" wrapText="1"/>
    </xf>
    <xf numFmtId="0" fontId="13" fillId="8" borderId="115" xfId="0" applyFont="1" applyFill="1" applyBorder="1" applyAlignment="1">
      <alignment vertical="top" wrapText="1"/>
    </xf>
    <xf numFmtId="0" fontId="12" fillId="0" borderId="125" xfId="0" applyFont="1" applyFill="1" applyBorder="1" applyAlignment="1">
      <alignment vertical="top" wrapText="1"/>
    </xf>
    <xf numFmtId="0" fontId="12" fillId="0" borderId="126" xfId="0" applyFont="1" applyFill="1" applyBorder="1" applyAlignment="1">
      <alignment vertical="top" wrapText="1"/>
    </xf>
    <xf numFmtId="0" fontId="12" fillId="0" borderId="127" xfId="0" applyFont="1" applyFill="1" applyBorder="1" applyAlignment="1">
      <alignment vertical="top" wrapText="1"/>
    </xf>
    <xf numFmtId="0" fontId="12" fillId="0" borderId="128" xfId="0" applyFont="1" applyFill="1" applyBorder="1" applyAlignment="1">
      <alignment vertical="top" wrapText="1"/>
    </xf>
    <xf numFmtId="0" fontId="9" fillId="7" borderId="129" xfId="0" applyFont="1" applyFill="1" applyBorder="1" applyAlignment="1">
      <alignment horizontal="center" vertical="top" wrapText="1"/>
    </xf>
    <xf numFmtId="0" fontId="13" fillId="8" borderId="130" xfId="0" applyFont="1" applyFill="1" applyBorder="1" applyAlignment="1">
      <alignment vertical="top" wrapText="1"/>
    </xf>
    <xf numFmtId="0" fontId="12" fillId="8" borderId="127" xfId="0" applyFont="1" applyFill="1" applyBorder="1" applyAlignment="1">
      <alignment vertical="top" wrapText="1"/>
    </xf>
    <xf numFmtId="0" fontId="14" fillId="8" borderId="127" xfId="0" applyFont="1" applyFill="1" applyBorder="1" applyAlignment="1">
      <alignment vertical="top" wrapText="1"/>
    </xf>
    <xf numFmtId="0" fontId="14" fillId="8" borderId="131" xfId="0" applyFont="1" applyFill="1" applyBorder="1" applyAlignment="1">
      <alignment vertical="top" wrapText="1"/>
    </xf>
    <xf numFmtId="0" fontId="9" fillId="7" borderId="132" xfId="0" applyFont="1" applyFill="1" applyBorder="1" applyAlignment="1">
      <alignment horizontal="center" vertical="top" wrapText="1"/>
    </xf>
    <xf numFmtId="0" fontId="9" fillId="5" borderId="0" xfId="0" applyFont="1" applyFill="1" applyBorder="1" applyAlignment="1">
      <alignment vertical="center"/>
    </xf>
    <xf numFmtId="0" fontId="0" fillId="0" borderId="75" xfId="0" applyBorder="1"/>
    <xf numFmtId="0" fontId="9" fillId="5" borderId="75" xfId="0" applyFont="1" applyFill="1" applyBorder="1" applyAlignment="1">
      <alignment vertical="center"/>
    </xf>
    <xf numFmtId="0" fontId="1" fillId="0" borderId="89" xfId="0" applyFont="1" applyBorder="1"/>
    <xf numFmtId="0" fontId="19" fillId="0" borderId="0" xfId="0" applyFont="1" applyAlignment="1">
      <alignment horizontal="right"/>
    </xf>
    <xf numFmtId="0" fontId="20" fillId="0" borderId="0" xfId="0" applyFont="1" applyAlignment="1">
      <alignment horizontal="right"/>
    </xf>
    <xf numFmtId="0" fontId="1" fillId="0" borderId="0" xfId="0" applyFont="1" applyAlignment="1">
      <alignment horizontal="left"/>
    </xf>
    <xf numFmtId="0" fontId="19" fillId="0" borderId="0" xfId="0" applyFont="1"/>
    <xf numFmtId="0" fontId="1" fillId="0" borderId="125" xfId="0" applyFont="1" applyBorder="1"/>
    <xf numFmtId="10" fontId="20" fillId="0" borderId="89" xfId="0" applyNumberFormat="1" applyFont="1" applyFill="1" applyBorder="1" applyAlignment="1">
      <alignment horizontal="center"/>
    </xf>
    <xf numFmtId="0" fontId="20" fillId="0" borderId="89" xfId="0" applyFont="1" applyBorder="1" applyAlignment="1">
      <alignment horizontal="center"/>
    </xf>
    <xf numFmtId="0" fontId="0" fillId="0" borderId="96" xfId="0" applyBorder="1" applyAlignment="1">
      <alignment horizontal="center"/>
    </xf>
    <xf numFmtId="0" fontId="0" fillId="0" borderId="96" xfId="0" applyBorder="1"/>
    <xf numFmtId="0" fontId="20" fillId="0" borderId="71" xfId="0" applyFont="1" applyBorder="1" applyAlignment="1">
      <alignment horizontal="center"/>
    </xf>
    <xf numFmtId="0" fontId="19" fillId="0" borderId="134" xfId="0" applyFont="1" applyBorder="1"/>
    <xf numFmtId="0" fontId="19" fillId="0" borderId="96" xfId="0" applyFont="1" applyBorder="1"/>
    <xf numFmtId="3" fontId="20" fillId="0" borderId="125" xfId="0" applyNumberFormat="1" applyFont="1" applyBorder="1" applyAlignment="1">
      <alignment horizontal="right"/>
    </xf>
    <xf numFmtId="0" fontId="20" fillId="0" borderId="96" xfId="0" applyFont="1" applyBorder="1" applyAlignment="1">
      <alignment horizontal="center"/>
    </xf>
    <xf numFmtId="0" fontId="20" fillId="0" borderId="135" xfId="0" applyFont="1" applyBorder="1" applyAlignment="1">
      <alignment horizontal="center"/>
    </xf>
    <xf numFmtId="0" fontId="19" fillId="0" borderId="136" xfId="0" applyFont="1" applyBorder="1"/>
    <xf numFmtId="0" fontId="20" fillId="0" borderId="125" xfId="0" applyFont="1" applyBorder="1" applyAlignment="1">
      <alignment horizontal="center"/>
    </xf>
    <xf numFmtId="0" fontId="20" fillId="0" borderId="125" xfId="0" applyNumberFormat="1" applyFont="1" applyBorder="1" applyAlignment="1">
      <alignment horizontal="center"/>
    </xf>
    <xf numFmtId="0" fontId="0" fillId="0" borderId="125" xfId="0" applyBorder="1" applyAlignment="1">
      <alignment horizontal="center"/>
    </xf>
    <xf numFmtId="0" fontId="20" fillId="0" borderId="68" xfId="0" applyFont="1" applyBorder="1" applyAlignment="1">
      <alignment horizontal="center"/>
    </xf>
    <xf numFmtId="0" fontId="20" fillId="0" borderId="137" xfId="0" applyFont="1" applyBorder="1"/>
    <xf numFmtId="0" fontId="1" fillId="0" borderId="84" xfId="0" applyFont="1" applyBorder="1" applyAlignment="1">
      <alignment horizontal="center"/>
    </xf>
    <xf numFmtId="0" fontId="20" fillId="0" borderId="96" xfId="0" applyFont="1" applyBorder="1"/>
    <xf numFmtId="3" fontId="20" fillId="0" borderId="96" xfId="0" applyNumberFormat="1" applyFont="1" applyFill="1" applyBorder="1" applyAlignment="1">
      <alignment horizontal="right"/>
    </xf>
    <xf numFmtId="3" fontId="0" fillId="0" borderId="96" xfId="0" applyNumberFormat="1" applyFont="1" applyFill="1" applyBorder="1" applyAlignment="1"/>
    <xf numFmtId="3" fontId="20" fillId="0" borderId="96" xfId="0" applyNumberFormat="1" applyFont="1" applyFill="1" applyBorder="1" applyAlignment="1"/>
    <xf numFmtId="0" fontId="20" fillId="0" borderId="96" xfId="0" applyFont="1" applyBorder="1" applyAlignment="1"/>
    <xf numFmtId="0" fontId="21" fillId="0" borderId="96" xfId="0" applyFont="1" applyBorder="1"/>
    <xf numFmtId="0" fontId="20" fillId="0" borderId="125" xfId="0" applyFont="1" applyBorder="1"/>
    <xf numFmtId="3" fontId="20" fillId="0" borderId="125" xfId="0" applyNumberFormat="1" applyFont="1" applyFill="1" applyBorder="1" applyAlignment="1">
      <alignment horizontal="right"/>
    </xf>
    <xf numFmtId="3" fontId="0" fillId="0" borderId="125" xfId="0" applyNumberFormat="1" applyFont="1" applyFill="1" applyBorder="1" applyAlignment="1"/>
    <xf numFmtId="165" fontId="20" fillId="0" borderId="125" xfId="0" applyNumberFormat="1" applyFont="1" applyFill="1" applyBorder="1" applyAlignment="1">
      <alignment horizontal="right"/>
    </xf>
    <xf numFmtId="0" fontId="19" fillId="0" borderId="125" xfId="0" applyFont="1" applyBorder="1"/>
    <xf numFmtId="0" fontId="20" fillId="0" borderId="0" xfId="0" applyFont="1" applyBorder="1"/>
    <xf numFmtId="3" fontId="20" fillId="0" borderId="0" xfId="0" applyNumberFormat="1" applyFont="1" applyFill="1" applyBorder="1" applyAlignment="1">
      <alignment horizontal="right"/>
    </xf>
    <xf numFmtId="3" fontId="0" fillId="0" borderId="0" xfId="0" applyNumberFormat="1" applyFont="1" applyFill="1" applyBorder="1" applyAlignment="1"/>
    <xf numFmtId="0" fontId="19" fillId="0" borderId="0" xfId="0" applyFont="1" applyBorder="1"/>
    <xf numFmtId="3" fontId="0" fillId="0" borderId="0" xfId="0" applyNumberFormat="1" applyFont="1" applyFill="1" applyAlignment="1"/>
    <xf numFmtId="0" fontId="20" fillId="9" borderId="96" xfId="0" applyFont="1" applyFill="1" applyBorder="1"/>
    <xf numFmtId="3" fontId="20" fillId="9" borderId="96" xfId="0" applyNumberFormat="1" applyFont="1" applyFill="1" applyBorder="1" applyAlignment="1">
      <alignment horizontal="right"/>
    </xf>
    <xf numFmtId="3" fontId="0" fillId="9" borderId="96" xfId="0" applyNumberFormat="1" applyFont="1" applyFill="1" applyBorder="1" applyAlignment="1"/>
    <xf numFmtId="0" fontId="19" fillId="9" borderId="136" xfId="0" applyFont="1" applyFill="1" applyBorder="1"/>
    <xf numFmtId="0" fontId="1" fillId="0" borderId="0" xfId="0" applyFont="1" applyFill="1" applyBorder="1"/>
    <xf numFmtId="3" fontId="0" fillId="0" borderId="0" xfId="0" applyNumberFormat="1" applyAlignment="1">
      <alignment horizontal="center"/>
    </xf>
    <xf numFmtId="0" fontId="1" fillId="0" borderId="138" xfId="0" applyFont="1" applyBorder="1" applyAlignment="1">
      <alignment wrapText="1"/>
    </xf>
    <xf numFmtId="0" fontId="1" fillId="0" borderId="139" xfId="0" applyFont="1" applyBorder="1" applyAlignment="1">
      <alignment horizontal="center" wrapText="1"/>
    </xf>
    <xf numFmtId="3" fontId="1" fillId="0" borderId="139" xfId="0" applyNumberFormat="1" applyFont="1" applyBorder="1" applyAlignment="1">
      <alignment horizontal="center" wrapText="1"/>
    </xf>
    <xf numFmtId="0" fontId="1" fillId="0" borderId="140" xfId="0" applyFont="1" applyBorder="1" applyAlignment="1">
      <alignment horizontal="center" wrapText="1"/>
    </xf>
    <xf numFmtId="0" fontId="1" fillId="0" borderId="0" xfId="0" applyFont="1" applyAlignment="1">
      <alignment wrapText="1"/>
    </xf>
    <xf numFmtId="0" fontId="1" fillId="0" borderId="141" xfId="0" applyFont="1" applyBorder="1" applyAlignment="1">
      <alignment wrapText="1"/>
    </xf>
    <xf numFmtId="0" fontId="1" fillId="0" borderId="142" xfId="0" applyFont="1" applyBorder="1" applyAlignment="1">
      <alignment vertical="center" wrapText="1"/>
    </xf>
    <xf numFmtId="0" fontId="0" fillId="0" borderId="143" xfId="0" applyBorder="1" applyAlignment="1">
      <alignment horizontal="center" wrapText="1"/>
    </xf>
    <xf numFmtId="3" fontId="0" fillId="0" borderId="143" xfId="0" applyNumberFormat="1" applyBorder="1" applyAlignment="1">
      <alignment horizontal="center" wrapText="1"/>
    </xf>
    <xf numFmtId="0" fontId="0" fillId="0" borderId="144" xfId="0" applyBorder="1" applyAlignment="1">
      <alignment horizontal="center" wrapText="1"/>
    </xf>
    <xf numFmtId="0" fontId="0" fillId="0" borderId="0" xfId="0" applyAlignment="1">
      <alignment wrapText="1"/>
    </xf>
    <xf numFmtId="0" fontId="6" fillId="0" borderId="143" xfId="0" applyFont="1" applyBorder="1" applyAlignment="1">
      <alignment horizontal="center" wrapText="1"/>
    </xf>
    <xf numFmtId="0" fontId="4" fillId="0" borderId="144" xfId="0" applyFont="1" applyBorder="1" applyAlignment="1">
      <alignment horizontal="center" wrapText="1"/>
    </xf>
    <xf numFmtId="0" fontId="0" fillId="0" borderId="145" xfId="0" applyBorder="1" applyAlignment="1">
      <alignment horizontal="right" vertical="center" wrapText="1"/>
    </xf>
    <xf numFmtId="0" fontId="0" fillId="0" borderId="0" xfId="0" applyBorder="1" applyAlignment="1">
      <alignment horizontal="center" wrapText="1"/>
    </xf>
    <xf numFmtId="3" fontId="0" fillId="0" borderId="0" xfId="0" applyNumberFormat="1" applyBorder="1" applyAlignment="1">
      <alignment horizontal="center"/>
    </xf>
    <xf numFmtId="0" fontId="0" fillId="0" borderId="146" xfId="0" applyBorder="1" applyAlignment="1">
      <alignment horizontal="center" wrapText="1"/>
    </xf>
    <xf numFmtId="0" fontId="6" fillId="0" borderId="145" xfId="0" applyFont="1" applyBorder="1" applyAlignment="1">
      <alignment horizontal="right" vertical="center" wrapText="1"/>
    </xf>
    <xf numFmtId="0" fontId="6" fillId="0" borderId="0" xfId="0" applyFont="1" applyBorder="1" applyAlignment="1">
      <alignment horizontal="center" wrapText="1"/>
    </xf>
    <xf numFmtId="3" fontId="6" fillId="0" borderId="0" xfId="0" applyNumberFormat="1" applyFont="1" applyBorder="1" applyAlignment="1">
      <alignment horizontal="center"/>
    </xf>
    <xf numFmtId="0" fontId="4" fillId="0" borderId="146" xfId="0" applyFont="1" applyBorder="1" applyAlignment="1">
      <alignment horizontal="center" wrapText="1"/>
    </xf>
    <xf numFmtId="0" fontId="1" fillId="0" borderId="148" xfId="0" applyFont="1" applyBorder="1" applyAlignment="1">
      <alignment vertical="center"/>
    </xf>
    <xf numFmtId="0" fontId="0" fillId="0" borderId="149" xfId="0" applyBorder="1" applyAlignment="1">
      <alignment horizontal="center" wrapText="1"/>
    </xf>
    <xf numFmtId="3" fontId="0" fillId="0" borderId="149" xfId="0" applyNumberFormat="1" applyBorder="1" applyAlignment="1">
      <alignment horizontal="center" wrapText="1"/>
    </xf>
    <xf numFmtId="0" fontId="0" fillId="0" borderId="150" xfId="0" applyBorder="1" applyAlignment="1">
      <alignment horizontal="center" wrapText="1"/>
    </xf>
    <xf numFmtId="0" fontId="6" fillId="0" borderId="149" xfId="0" applyFont="1" applyBorder="1" applyAlignment="1">
      <alignment horizontal="center" wrapText="1"/>
    </xf>
    <xf numFmtId="0" fontId="4" fillId="0" borderId="150" xfId="0" applyFont="1" applyBorder="1" applyAlignment="1">
      <alignment horizontal="center" wrapText="1"/>
    </xf>
    <xf numFmtId="0" fontId="0" fillId="0" borderId="151" xfId="0" applyBorder="1" applyAlignment="1">
      <alignment horizontal="right" vertical="center"/>
    </xf>
    <xf numFmtId="0" fontId="0" fillId="0" borderId="152" xfId="0" applyBorder="1" applyAlignment="1">
      <alignment horizontal="center"/>
    </xf>
    <xf numFmtId="3" fontId="0" fillId="0" borderId="152" xfId="0" applyNumberFormat="1" applyBorder="1" applyAlignment="1">
      <alignment horizontal="center"/>
    </xf>
    <xf numFmtId="0" fontId="0" fillId="0" borderId="153" xfId="0" applyBorder="1" applyAlignment="1">
      <alignment horizontal="center"/>
    </xf>
    <xf numFmtId="0" fontId="6" fillId="0" borderId="151" xfId="0" applyFont="1" applyBorder="1" applyAlignment="1">
      <alignment horizontal="right" vertical="center" wrapText="1"/>
    </xf>
    <xf numFmtId="0" fontId="6" fillId="0" borderId="152" xfId="0" applyFont="1" applyBorder="1" applyAlignment="1">
      <alignment horizontal="center"/>
    </xf>
    <xf numFmtId="3" fontId="6" fillId="0" borderId="152" xfId="0" applyNumberFormat="1" applyFont="1" applyBorder="1" applyAlignment="1">
      <alignment horizontal="center"/>
    </xf>
    <xf numFmtId="0" fontId="4" fillId="0" borderId="153" xfId="0" applyFont="1" applyBorder="1" applyAlignment="1">
      <alignment horizontal="center"/>
    </xf>
    <xf numFmtId="0" fontId="6" fillId="0" borderId="0" xfId="0" applyFont="1" applyBorder="1" applyAlignment="1">
      <alignment horizontal="center"/>
    </xf>
    <xf numFmtId="0" fontId="0" fillId="0" borderId="154" xfId="0" applyBorder="1" applyAlignment="1">
      <alignment horizontal="right" vertical="center"/>
    </xf>
    <xf numFmtId="0" fontId="0" fillId="0" borderId="155" xfId="0" applyBorder="1" applyAlignment="1">
      <alignment horizontal="center"/>
    </xf>
    <xf numFmtId="3" fontId="0" fillId="0" borderId="156" xfId="0" applyNumberFormat="1" applyBorder="1" applyAlignment="1">
      <alignment horizontal="center"/>
    </xf>
    <xf numFmtId="0" fontId="0" fillId="0" borderId="157" xfId="0" applyBorder="1" applyAlignment="1">
      <alignment horizontal="center"/>
    </xf>
    <xf numFmtId="0" fontId="6" fillId="0" borderId="154" xfId="0" applyFont="1" applyBorder="1" applyAlignment="1">
      <alignment horizontal="right" vertical="center" wrapText="1"/>
    </xf>
    <xf numFmtId="0" fontId="6" fillId="0" borderId="155" xfId="0" applyFont="1" applyBorder="1" applyAlignment="1">
      <alignment horizontal="center"/>
    </xf>
    <xf numFmtId="0" fontId="6" fillId="0" borderId="156" xfId="0" applyFont="1" applyBorder="1" applyAlignment="1">
      <alignment horizontal="center"/>
    </xf>
    <xf numFmtId="3" fontId="6" fillId="0" borderId="156" xfId="0" applyNumberFormat="1" applyFont="1" applyBorder="1" applyAlignment="1">
      <alignment horizontal="center"/>
    </xf>
    <xf numFmtId="0" fontId="4" fillId="0" borderId="157" xfId="0" applyFont="1" applyBorder="1" applyAlignment="1">
      <alignment horizontal="center"/>
    </xf>
    <xf numFmtId="0" fontId="1" fillId="0" borderId="159" xfId="0" applyFont="1" applyBorder="1"/>
    <xf numFmtId="0" fontId="0" fillId="0" borderId="160" xfId="0" applyBorder="1" applyAlignment="1">
      <alignment horizontal="center"/>
    </xf>
    <xf numFmtId="3" fontId="0" fillId="0" borderId="160" xfId="0" applyNumberFormat="1" applyBorder="1" applyAlignment="1">
      <alignment horizontal="center"/>
    </xf>
    <xf numFmtId="0" fontId="0" fillId="0" borderId="161" xfId="0" applyBorder="1" applyAlignment="1">
      <alignment horizontal="center"/>
    </xf>
    <xf numFmtId="0" fontId="6" fillId="0" borderId="160" xfId="0" applyFont="1" applyBorder="1" applyAlignment="1">
      <alignment horizontal="center"/>
    </xf>
    <xf numFmtId="3" fontId="6" fillId="0" borderId="160" xfId="0" applyNumberFormat="1" applyFont="1" applyBorder="1" applyAlignment="1">
      <alignment horizontal="center"/>
    </xf>
    <xf numFmtId="0" fontId="4" fillId="0" borderId="161" xfId="0" applyFont="1" applyBorder="1" applyAlignment="1">
      <alignment horizontal="center"/>
    </xf>
    <xf numFmtId="0" fontId="0" fillId="0" borderId="151" xfId="0" applyBorder="1" applyAlignment="1">
      <alignment vertical="center"/>
    </xf>
    <xf numFmtId="0" fontId="6" fillId="0" borderId="145" xfId="0" applyFont="1" applyBorder="1" applyAlignment="1">
      <alignment horizontal="right"/>
    </xf>
    <xf numFmtId="0" fontId="1" fillId="0" borderId="151" xfId="0" applyFont="1" applyBorder="1"/>
    <xf numFmtId="0" fontId="0" fillId="0" borderId="151" xfId="0" applyBorder="1" applyAlignment="1">
      <alignment horizontal="right"/>
    </xf>
    <xf numFmtId="0" fontId="0" fillId="0" borderId="151" xfId="0" applyBorder="1"/>
    <xf numFmtId="0" fontId="0" fillId="0" borderId="154" xfId="0" applyBorder="1" applyAlignment="1">
      <alignment horizontal="right"/>
    </xf>
    <xf numFmtId="3" fontId="0" fillId="0" borderId="155" xfId="0" applyNumberFormat="1" applyBorder="1" applyAlignment="1">
      <alignment horizontal="center"/>
    </xf>
    <xf numFmtId="0" fontId="1" fillId="0" borderId="142" xfId="0" applyFont="1" applyBorder="1"/>
    <xf numFmtId="0" fontId="0" fillId="0" borderId="143" xfId="0" applyBorder="1" applyAlignment="1">
      <alignment horizontal="center"/>
    </xf>
    <xf numFmtId="3" fontId="0" fillId="0" borderId="143" xfId="0" applyNumberFormat="1" applyBorder="1" applyAlignment="1">
      <alignment horizontal="center"/>
    </xf>
    <xf numFmtId="0" fontId="0" fillId="0" borderId="144" xfId="0" applyBorder="1" applyAlignment="1">
      <alignment horizontal="center"/>
    </xf>
    <xf numFmtId="0" fontId="6" fillId="0" borderId="143" xfId="0" applyFont="1" applyBorder="1" applyAlignment="1">
      <alignment horizontal="center"/>
    </xf>
    <xf numFmtId="0" fontId="0" fillId="0" borderId="145" xfId="0" applyBorder="1" applyAlignment="1">
      <alignment horizontal="right"/>
    </xf>
    <xf numFmtId="0" fontId="0" fillId="0" borderId="0" xfId="0" applyBorder="1" applyAlignment="1">
      <alignment horizontal="center"/>
    </xf>
    <xf numFmtId="0" fontId="0" fillId="0" borderId="0" xfId="0" applyFill="1" applyBorder="1" applyAlignment="1">
      <alignment horizontal="center"/>
    </xf>
    <xf numFmtId="0" fontId="0" fillId="0" borderId="146" xfId="0" applyBorder="1" applyAlignment="1">
      <alignment horizontal="center"/>
    </xf>
    <xf numFmtId="0" fontId="6" fillId="0" borderId="0" xfId="0" applyFont="1" applyFill="1" applyBorder="1" applyAlignment="1">
      <alignment horizontal="center"/>
    </xf>
    <xf numFmtId="0" fontId="0" fillId="0" borderId="145" xfId="0" applyBorder="1"/>
    <xf numFmtId="0" fontId="0" fillId="0" borderId="162" xfId="0" applyBorder="1" applyAlignment="1">
      <alignment horizontal="right"/>
    </xf>
    <xf numFmtId="0" fontId="0" fillId="0" borderId="156" xfId="0" applyBorder="1" applyAlignment="1">
      <alignment horizontal="center"/>
    </xf>
    <xf numFmtId="0" fontId="0" fillId="0" borderId="163" xfId="0" applyBorder="1" applyAlignment="1">
      <alignment horizontal="center"/>
    </xf>
    <xf numFmtId="0" fontId="6" fillId="0" borderId="162" xfId="0" applyFont="1" applyBorder="1" applyAlignment="1">
      <alignment horizontal="right"/>
    </xf>
    <xf numFmtId="0" fontId="1" fillId="0" borderId="148" xfId="0" applyFont="1" applyBorder="1"/>
    <xf numFmtId="0" fontId="0" fillId="0" borderId="149" xfId="0" applyBorder="1" applyAlignment="1">
      <alignment horizontal="center"/>
    </xf>
    <xf numFmtId="3" fontId="0" fillId="0" borderId="149" xfId="0" applyNumberFormat="1" applyBorder="1" applyAlignment="1">
      <alignment horizontal="center"/>
    </xf>
    <xf numFmtId="0" fontId="0" fillId="0" borderId="150" xfId="0" applyBorder="1" applyAlignment="1">
      <alignment horizontal="center"/>
    </xf>
    <xf numFmtId="0" fontId="6" fillId="0" borderId="164" xfId="0" applyFont="1" applyBorder="1" applyAlignment="1">
      <alignment horizontal="right"/>
    </xf>
    <xf numFmtId="0" fontId="6" fillId="0" borderId="139" xfId="0" applyFont="1" applyBorder="1" applyAlignment="1">
      <alignment horizontal="center"/>
    </xf>
    <xf numFmtId="0" fontId="0" fillId="0" borderId="165" xfId="0" applyBorder="1" applyAlignment="1">
      <alignment horizontal="center"/>
    </xf>
    <xf numFmtId="0" fontId="1" fillId="0" borderId="145" xfId="0" applyFont="1" applyBorder="1" applyAlignment="1">
      <alignment horizontal="left"/>
    </xf>
    <xf numFmtId="0" fontId="1" fillId="0" borderId="142" xfId="0" applyFont="1" applyBorder="1" applyAlignment="1">
      <alignment horizontal="left"/>
    </xf>
    <xf numFmtId="3" fontId="6" fillId="0" borderId="149" xfId="0" applyNumberFormat="1" applyFont="1" applyBorder="1" applyAlignment="1">
      <alignment horizontal="center"/>
    </xf>
    <xf numFmtId="0" fontId="4" fillId="0" borderId="145" xfId="0" applyFont="1" applyBorder="1" applyAlignment="1">
      <alignment horizontal="right"/>
    </xf>
    <xf numFmtId="0" fontId="1" fillId="0" borderId="145" xfId="0" applyFont="1" applyBorder="1"/>
    <xf numFmtId="0" fontId="6" fillId="0" borderId="0" xfId="0" applyFont="1" applyAlignment="1">
      <alignment horizontal="right"/>
    </xf>
    <xf numFmtId="3" fontId="6" fillId="0" borderId="155" xfId="0" applyNumberFormat="1" applyFont="1" applyBorder="1" applyAlignment="1">
      <alignment horizontal="center"/>
    </xf>
    <xf numFmtId="0" fontId="1" fillId="0" borderId="0" xfId="0" applyFont="1" applyBorder="1" applyAlignment="1">
      <alignment horizontal="center" vertical="center"/>
    </xf>
    <xf numFmtId="0" fontId="23" fillId="0" borderId="0" xfId="0" applyFont="1" applyBorder="1" applyAlignment="1">
      <alignment horizontal="center" vertical="center"/>
    </xf>
    <xf numFmtId="166" fontId="23" fillId="0" borderId="0" xfId="0" applyNumberFormat="1" applyFont="1" applyBorder="1" applyAlignment="1">
      <alignment horizontal="center" vertical="center"/>
    </xf>
    <xf numFmtId="3" fontId="1" fillId="10" borderId="169" xfId="0" applyNumberFormat="1" applyFont="1" applyFill="1" applyBorder="1" applyAlignment="1">
      <alignment horizontal="center"/>
    </xf>
    <xf numFmtId="0" fontId="1" fillId="10" borderId="170" xfId="0" applyFont="1" applyFill="1" applyBorder="1" applyAlignment="1">
      <alignment horizontal="center"/>
    </xf>
    <xf numFmtId="0" fontId="1" fillId="10" borderId="171" xfId="0" applyFont="1" applyFill="1" applyBorder="1"/>
    <xf numFmtId="3" fontId="23" fillId="10" borderId="171" xfId="0" applyNumberFormat="1" applyFont="1" applyFill="1" applyBorder="1" applyAlignment="1">
      <alignment horizontal="center"/>
    </xf>
    <xf numFmtId="166" fontId="23" fillId="10" borderId="172" xfId="0" applyNumberFormat="1" applyFont="1" applyFill="1" applyBorder="1" applyAlignment="1">
      <alignment horizontal="center"/>
    </xf>
    <xf numFmtId="3" fontId="0" fillId="0" borderId="169" xfId="0" applyNumberFormat="1" applyBorder="1" applyAlignment="1">
      <alignment horizontal="center"/>
    </xf>
    <xf numFmtId="0" fontId="0" fillId="0" borderId="170" xfId="0" applyBorder="1" applyAlignment="1">
      <alignment horizontal="center"/>
    </xf>
    <xf numFmtId="0" fontId="0" fillId="0" borderId="171" xfId="0" applyBorder="1"/>
    <xf numFmtId="3" fontId="6" fillId="0" borderId="171" xfId="0" applyNumberFormat="1" applyFont="1" applyBorder="1" applyAlignment="1">
      <alignment horizontal="center"/>
    </xf>
    <xf numFmtId="166" fontId="6" fillId="0" borderId="172" xfId="0" applyNumberFormat="1" applyFont="1" applyFill="1" applyBorder="1" applyAlignment="1">
      <alignment horizontal="center"/>
    </xf>
    <xf numFmtId="0" fontId="0" fillId="0" borderId="173" xfId="0" applyBorder="1" applyAlignment="1">
      <alignment horizontal="center"/>
    </xf>
    <xf numFmtId="0" fontId="0" fillId="0" borderId="174" xfId="0" applyBorder="1"/>
    <xf numFmtId="0" fontId="0" fillId="0" borderId="175" xfId="0" applyBorder="1"/>
    <xf numFmtId="0" fontId="0" fillId="0" borderId="176" xfId="0" applyBorder="1" applyAlignment="1">
      <alignment horizontal="center"/>
    </xf>
    <xf numFmtId="0" fontId="0" fillId="0" borderId="74" xfId="0" applyBorder="1" applyAlignment="1">
      <alignment horizontal="center"/>
    </xf>
    <xf numFmtId="3" fontId="0" fillId="0" borderId="74" xfId="0" applyNumberFormat="1" applyBorder="1" applyAlignment="1">
      <alignment horizontal="center"/>
    </xf>
    <xf numFmtId="0" fontId="0" fillId="0" borderId="62" xfId="0" applyBorder="1" applyAlignment="1">
      <alignment horizontal="center"/>
    </xf>
    <xf numFmtId="3" fontId="0" fillId="0" borderId="62" xfId="0" applyNumberFormat="1" applyBorder="1" applyAlignment="1">
      <alignment horizontal="center"/>
    </xf>
    <xf numFmtId="0" fontId="4" fillId="0" borderId="62" xfId="0" applyFont="1" applyBorder="1"/>
    <xf numFmtId="3" fontId="0" fillId="0" borderId="66" xfId="0" applyNumberFormat="1" applyBorder="1" applyAlignment="1">
      <alignment horizontal="center"/>
    </xf>
    <xf numFmtId="0" fontId="0" fillId="0" borderId="177" xfId="0" applyBorder="1"/>
    <xf numFmtId="0" fontId="1" fillId="0" borderId="177" xfId="0" applyFont="1" applyBorder="1" applyAlignment="1">
      <alignment wrapText="1"/>
    </xf>
    <xf numFmtId="0" fontId="0" fillId="0" borderId="177" xfId="0" applyBorder="1" applyAlignment="1">
      <alignment wrapText="1"/>
    </xf>
    <xf numFmtId="0" fontId="7" fillId="0" borderId="72" xfId="0" applyFont="1" applyBorder="1"/>
    <xf numFmtId="0" fontId="22" fillId="0" borderId="65" xfId="0" applyFont="1" applyBorder="1"/>
    <xf numFmtId="0" fontId="22" fillId="0" borderId="66" xfId="0" applyFont="1" applyBorder="1"/>
    <xf numFmtId="0" fontId="26" fillId="0" borderId="71" xfId="0" applyFont="1" applyBorder="1"/>
    <xf numFmtId="0" fontId="26" fillId="0" borderId="95" xfId="0" applyFont="1" applyBorder="1"/>
    <xf numFmtId="0" fontId="26" fillId="0" borderId="95" xfId="0" applyFont="1" applyBorder="1" applyAlignment="1">
      <alignment horizontal="center"/>
    </xf>
    <xf numFmtId="0" fontId="26" fillId="0" borderId="95" xfId="0" applyFont="1" applyFill="1" applyBorder="1"/>
    <xf numFmtId="0" fontId="26" fillId="0" borderId="70" xfId="0" applyFont="1" applyBorder="1"/>
    <xf numFmtId="0" fontId="26" fillId="0" borderId="0" xfId="0" applyFont="1"/>
    <xf numFmtId="0" fontId="26" fillId="0" borderId="135" xfId="0" applyFont="1" applyBorder="1"/>
    <xf numFmtId="0" fontId="26" fillId="0" borderId="125" xfId="0" applyFont="1" applyBorder="1"/>
    <xf numFmtId="0" fontId="26" fillId="0" borderId="68" xfId="0" applyFont="1" applyBorder="1" applyAlignment="1">
      <alignment horizontal="left"/>
    </xf>
    <xf numFmtId="0" fontId="26" fillId="0" borderId="84" xfId="0" applyFont="1" applyBorder="1"/>
    <xf numFmtId="0" fontId="26" fillId="0" borderId="84" xfId="0" applyFont="1" applyBorder="1" applyAlignment="1">
      <alignment horizontal="center"/>
    </xf>
    <xf numFmtId="0" fontId="26" fillId="0" borderId="178" xfId="0" applyFont="1" applyBorder="1"/>
    <xf numFmtId="0" fontId="26" fillId="0" borderId="68" xfId="0" applyFont="1" applyBorder="1"/>
    <xf numFmtId="0" fontId="28" fillId="0" borderId="0" xfId="0" applyFont="1"/>
    <xf numFmtId="0" fontId="29" fillId="0" borderId="135" xfId="0" applyFont="1" applyBorder="1"/>
    <xf numFmtId="0" fontId="29" fillId="0" borderId="89" xfId="0" applyFont="1" applyBorder="1"/>
    <xf numFmtId="0" fontId="29" fillId="0" borderId="71" xfId="0" applyFont="1" applyBorder="1" applyAlignment="1">
      <alignment horizontal="center"/>
    </xf>
    <xf numFmtId="4" fontId="29" fillId="0" borderId="95" xfId="0" applyNumberFormat="1" applyFont="1" applyBorder="1" applyAlignment="1">
      <alignment horizontal="center"/>
    </xf>
    <xf numFmtId="0" fontId="29" fillId="10" borderId="95" xfId="0" applyFont="1" applyFill="1" applyBorder="1" applyAlignment="1">
      <alignment horizontal="center"/>
    </xf>
    <xf numFmtId="0" fontId="29" fillId="0" borderId="95" xfId="0" applyFont="1" applyBorder="1" applyAlignment="1">
      <alignment horizontal="center"/>
    </xf>
    <xf numFmtId="0" fontId="29" fillId="0" borderId="70" xfId="0" applyFont="1" applyBorder="1" applyAlignment="1">
      <alignment horizontal="center"/>
    </xf>
    <xf numFmtId="0" fontId="29" fillId="0" borderId="70" xfId="0" applyFont="1" applyBorder="1"/>
    <xf numFmtId="0" fontId="29" fillId="0" borderId="0" xfId="0" applyFont="1"/>
    <xf numFmtId="0" fontId="0" fillId="0" borderId="135" xfId="0" applyBorder="1"/>
    <xf numFmtId="0" fontId="0" fillId="0" borderId="96" xfId="0" applyFill="1" applyBorder="1"/>
    <xf numFmtId="0" fontId="0" fillId="0" borderId="135" xfId="0" applyBorder="1" applyAlignment="1">
      <alignment horizontal="center"/>
    </xf>
    <xf numFmtId="4" fontId="0" fillId="0" borderId="0" xfId="0" applyNumberFormat="1" applyBorder="1" applyAlignment="1">
      <alignment horizontal="center"/>
    </xf>
    <xf numFmtId="4" fontId="0" fillId="10" borderId="0" xfId="0" applyNumberFormat="1" applyFill="1" applyBorder="1" applyAlignment="1">
      <alignment horizontal="center"/>
    </xf>
    <xf numFmtId="0" fontId="13" fillId="0" borderId="102" xfId="0" applyFont="1" applyBorder="1" applyAlignment="1">
      <alignment horizontal="center"/>
    </xf>
    <xf numFmtId="4" fontId="30" fillId="0" borderId="0" xfId="0" applyNumberFormat="1" applyFont="1" applyBorder="1" applyAlignment="1">
      <alignment horizontal="center"/>
    </xf>
    <xf numFmtId="4" fontId="31" fillId="11" borderId="0" xfId="1" applyNumberFormat="1" applyFont="1" applyBorder="1" applyAlignment="1">
      <alignment horizontal="center"/>
    </xf>
    <xf numFmtId="0" fontId="24" fillId="11" borderId="0" xfId="1" applyBorder="1" applyAlignment="1">
      <alignment horizontal="left"/>
    </xf>
    <xf numFmtId="0" fontId="24" fillId="11" borderId="0" xfId="1" applyBorder="1" applyAlignment="1">
      <alignment horizontal="center"/>
    </xf>
    <xf numFmtId="4" fontId="13" fillId="0" borderId="102" xfId="0" applyNumberFormat="1" applyFont="1" applyBorder="1" applyAlignment="1">
      <alignment horizontal="center"/>
    </xf>
    <xf numFmtId="0" fontId="13" fillId="0" borderId="102" xfId="0" applyFont="1" applyBorder="1"/>
    <xf numFmtId="0" fontId="0" fillId="0" borderId="102" xfId="0" applyBorder="1" applyAlignment="1">
      <alignment horizontal="center"/>
    </xf>
    <xf numFmtId="4" fontId="0" fillId="0" borderId="102" xfId="0" applyNumberFormat="1" applyBorder="1" applyAlignment="1">
      <alignment horizontal="center"/>
    </xf>
    <xf numFmtId="0" fontId="0" fillId="0" borderId="102" xfId="0" applyBorder="1"/>
    <xf numFmtId="0" fontId="13" fillId="0" borderId="0" xfId="0" applyFont="1" applyBorder="1" applyAlignment="1">
      <alignment horizontal="center"/>
    </xf>
    <xf numFmtId="0" fontId="6" fillId="0" borderId="102" xfId="0" applyFont="1" applyBorder="1"/>
    <xf numFmtId="0" fontId="6" fillId="0" borderId="96" xfId="0" applyFont="1" applyFill="1" applyBorder="1"/>
    <xf numFmtId="0" fontId="30" fillId="0" borderId="135" xfId="0" applyFont="1" applyBorder="1" applyAlignment="1">
      <alignment horizontal="center"/>
    </xf>
    <xf numFmtId="4" fontId="30" fillId="10" borderId="0" xfId="0" applyNumberFormat="1" applyFont="1" applyFill="1" applyBorder="1" applyAlignment="1">
      <alignment horizontal="center"/>
    </xf>
    <xf numFmtId="0" fontId="4" fillId="0" borderId="96" xfId="0" applyFont="1" applyFill="1" applyBorder="1"/>
    <xf numFmtId="4" fontId="4" fillId="11" borderId="0" xfId="1" applyNumberFormat="1" applyFont="1" applyBorder="1" applyAlignment="1">
      <alignment horizontal="center"/>
    </xf>
    <xf numFmtId="0" fontId="12" fillId="0" borderId="102" xfId="0" applyFont="1" applyBorder="1"/>
    <xf numFmtId="0" fontId="0" fillId="0" borderId="68" xfId="0" applyBorder="1"/>
    <xf numFmtId="0" fontId="0" fillId="0" borderId="125" xfId="0" applyFill="1" applyBorder="1"/>
    <xf numFmtId="0" fontId="0" fillId="0" borderId="68" xfId="0" applyBorder="1" applyAlignment="1">
      <alignment horizontal="center"/>
    </xf>
    <xf numFmtId="4" fontId="0" fillId="0" borderId="84" xfId="0" applyNumberFormat="1" applyBorder="1" applyAlignment="1">
      <alignment horizontal="center"/>
    </xf>
    <xf numFmtId="4" fontId="0" fillId="10" borderId="84" xfId="0" applyNumberFormat="1" applyFill="1" applyBorder="1" applyAlignment="1">
      <alignment horizontal="center"/>
    </xf>
    <xf numFmtId="0" fontId="0" fillId="0" borderId="84" xfId="0" applyBorder="1" applyAlignment="1">
      <alignment horizontal="center"/>
    </xf>
    <xf numFmtId="0" fontId="0" fillId="0" borderId="178" xfId="0" applyBorder="1" applyAlignment="1">
      <alignment horizontal="center"/>
    </xf>
    <xf numFmtId="0" fontId="30" fillId="0" borderId="68" xfId="0" applyFont="1" applyBorder="1" applyAlignment="1">
      <alignment horizontal="center"/>
    </xf>
    <xf numFmtId="4" fontId="30" fillId="0" borderId="84" xfId="0" applyNumberFormat="1" applyFont="1" applyBorder="1" applyAlignment="1">
      <alignment horizontal="center"/>
    </xf>
    <xf numFmtId="4" fontId="30" fillId="10" borderId="84" xfId="0" applyNumberFormat="1" applyFont="1" applyFill="1" applyBorder="1" applyAlignment="1">
      <alignment horizontal="center"/>
    </xf>
    <xf numFmtId="4" fontId="31" fillId="11" borderId="84" xfId="1" applyNumberFormat="1" applyFont="1" applyBorder="1" applyAlignment="1">
      <alignment horizontal="center"/>
    </xf>
    <xf numFmtId="0" fontId="24" fillId="11" borderId="84" xfId="1" applyBorder="1" applyAlignment="1">
      <alignment horizontal="left"/>
    </xf>
    <xf numFmtId="0" fontId="24" fillId="11" borderId="84" xfId="1" applyBorder="1" applyAlignment="1">
      <alignment horizontal="center"/>
    </xf>
    <xf numFmtId="4" fontId="0" fillId="0" borderId="178" xfId="0" applyNumberFormat="1" applyBorder="1" applyAlignment="1">
      <alignment horizontal="center"/>
    </xf>
    <xf numFmtId="0" fontId="13" fillId="0" borderId="178" xfId="0" applyFont="1" applyBorder="1"/>
    <xf numFmtId="0" fontId="13" fillId="0" borderId="0" xfId="0" applyFont="1" applyAlignment="1">
      <alignment horizontal="center"/>
    </xf>
    <xf numFmtId="0" fontId="32" fillId="0" borderId="71" xfId="0" applyFont="1" applyBorder="1" applyAlignment="1">
      <alignment wrapText="1"/>
    </xf>
    <xf numFmtId="0" fontId="33" fillId="0" borderId="95" xfId="0" applyFont="1" applyBorder="1" applyAlignment="1">
      <alignment horizontal="center" wrapText="1"/>
    </xf>
    <xf numFmtId="0" fontId="33" fillId="0" borderId="95" xfId="0" applyFont="1" applyBorder="1" applyAlignment="1">
      <alignment wrapText="1"/>
    </xf>
    <xf numFmtId="167" fontId="33" fillId="0" borderId="95" xfId="0" applyNumberFormat="1" applyFont="1" applyBorder="1" applyAlignment="1">
      <alignment horizontal="center" wrapText="1"/>
    </xf>
    <xf numFmtId="167" fontId="33" fillId="0" borderId="70" xfId="0" applyNumberFormat="1" applyFont="1" applyBorder="1" applyAlignment="1">
      <alignment horizontal="center" wrapText="1"/>
    </xf>
    <xf numFmtId="0" fontId="34" fillId="0" borderId="135" xfId="0" applyFont="1" applyBorder="1" applyAlignment="1">
      <alignment wrapText="1"/>
    </xf>
    <xf numFmtId="164" fontId="33" fillId="0" borderId="0" xfId="0" applyNumberFormat="1" applyFont="1" applyBorder="1" applyAlignment="1">
      <alignment horizontal="center" wrapText="1"/>
    </xf>
    <xf numFmtId="0" fontId="33" fillId="0" borderId="0" xfId="0" applyFont="1" applyBorder="1" applyAlignment="1">
      <alignment wrapText="1"/>
    </xf>
    <xf numFmtId="0" fontId="33" fillId="0" borderId="0" xfId="0" applyFont="1" applyBorder="1" applyAlignment="1">
      <alignment horizontal="center" wrapText="1"/>
    </xf>
    <xf numFmtId="3" fontId="33" fillId="0" borderId="0" xfId="0" applyNumberFormat="1" applyFont="1" applyBorder="1" applyAlignment="1">
      <alignment horizontal="center" wrapText="1"/>
    </xf>
    <xf numFmtId="4" fontId="33" fillId="0" borderId="0" xfId="0" applyNumberFormat="1" applyFont="1" applyBorder="1" applyAlignment="1">
      <alignment wrapText="1"/>
    </xf>
    <xf numFmtId="167" fontId="33" fillId="0" borderId="0" xfId="0" applyNumberFormat="1" applyFont="1" applyBorder="1" applyAlignment="1">
      <alignment horizontal="center" wrapText="1"/>
    </xf>
    <xf numFmtId="167" fontId="33" fillId="0" borderId="102" xfId="0" applyNumberFormat="1" applyFont="1" applyBorder="1" applyAlignment="1">
      <alignment horizontal="center" wrapText="1"/>
    </xf>
    <xf numFmtId="0" fontId="33" fillId="2" borderId="135" xfId="0" applyFont="1" applyFill="1" applyBorder="1" applyAlignment="1">
      <alignment wrapText="1"/>
    </xf>
    <xf numFmtId="164" fontId="33" fillId="2" borderId="0" xfId="0" applyNumberFormat="1" applyFont="1" applyFill="1" applyBorder="1" applyAlignment="1">
      <alignment horizontal="center" wrapText="1"/>
    </xf>
    <xf numFmtId="0" fontId="33" fillId="2" borderId="0" xfId="0" applyFont="1" applyFill="1" applyBorder="1" applyAlignment="1">
      <alignment wrapText="1"/>
    </xf>
    <xf numFmtId="0" fontId="33" fillId="2" borderId="0" xfId="0" applyFont="1" applyFill="1" applyBorder="1" applyAlignment="1">
      <alignment horizontal="center" wrapText="1"/>
    </xf>
    <xf numFmtId="3" fontId="33" fillId="2" borderId="0" xfId="0" applyNumberFormat="1" applyFont="1" applyFill="1" applyBorder="1" applyAlignment="1">
      <alignment horizontal="center" wrapText="1"/>
    </xf>
    <xf numFmtId="4" fontId="33" fillId="2" borderId="0" xfId="0" applyNumberFormat="1" applyFont="1" applyFill="1" applyBorder="1" applyAlignment="1">
      <alignment wrapText="1"/>
    </xf>
    <xf numFmtId="167" fontId="13" fillId="12" borderId="0" xfId="0" applyNumberFormat="1" applyFont="1" applyFill="1" applyBorder="1" applyAlignment="1">
      <alignment horizontal="center"/>
    </xf>
    <xf numFmtId="167" fontId="13" fillId="12" borderId="102" xfId="0" applyNumberFormat="1" applyFont="1" applyFill="1" applyBorder="1" applyAlignment="1">
      <alignment horizontal="center"/>
    </xf>
    <xf numFmtId="0" fontId="29" fillId="0" borderId="135" xfId="0" applyFont="1" applyBorder="1" applyAlignment="1"/>
    <xf numFmtId="164" fontId="12" fillId="0" borderId="0" xfId="0" applyNumberFormat="1" applyFont="1" applyBorder="1" applyAlignment="1">
      <alignment horizontal="center"/>
    </xf>
    <xf numFmtId="0" fontId="12" fillId="0" borderId="0" xfId="0" applyFont="1" applyBorder="1"/>
    <xf numFmtId="0" fontId="12" fillId="0" borderId="0" xfId="0" applyFont="1" applyBorder="1" applyAlignment="1">
      <alignment horizontal="center"/>
    </xf>
    <xf numFmtId="3" fontId="12" fillId="0" borderId="0" xfId="0" applyNumberFormat="1" applyFont="1" applyBorder="1" applyAlignment="1">
      <alignment horizontal="center"/>
    </xf>
    <xf numFmtId="4" fontId="13" fillId="0" borderId="0" xfId="0" applyNumberFormat="1" applyFont="1" applyBorder="1" applyAlignment="1"/>
    <xf numFmtId="167" fontId="12" fillId="12" borderId="0" xfId="0" applyNumberFormat="1" applyFont="1" applyFill="1" applyBorder="1" applyAlignment="1">
      <alignment horizontal="center"/>
    </xf>
    <xf numFmtId="167" fontId="12" fillId="12" borderId="102" xfId="0" applyNumberFormat="1" applyFont="1" applyFill="1" applyBorder="1" applyAlignment="1">
      <alignment horizontal="center"/>
    </xf>
    <xf numFmtId="0" fontId="12" fillId="0" borderId="135" xfId="0" applyFont="1" applyBorder="1"/>
    <xf numFmtId="0" fontId="13" fillId="0" borderId="0" xfId="0" applyFont="1" applyBorder="1"/>
    <xf numFmtId="0" fontId="12" fillId="9" borderId="135" xfId="0" applyFont="1" applyFill="1" applyBorder="1"/>
    <xf numFmtId="164" fontId="12" fillId="9" borderId="0" xfId="0" applyNumberFormat="1" applyFont="1" applyFill="1" applyBorder="1" applyAlignment="1">
      <alignment horizontal="center"/>
    </xf>
    <xf numFmtId="0" fontId="12" fillId="9" borderId="0" xfId="0" applyFont="1" applyFill="1" applyBorder="1"/>
    <xf numFmtId="0" fontId="13" fillId="9" borderId="0" xfId="0" applyFont="1" applyFill="1" applyBorder="1"/>
    <xf numFmtId="0" fontId="13" fillId="9" borderId="0" xfId="0" applyFont="1" applyFill="1" applyBorder="1" applyAlignment="1">
      <alignment horizontal="center"/>
    </xf>
    <xf numFmtId="3" fontId="12" fillId="9" borderId="0" xfId="0" applyNumberFormat="1" applyFont="1" applyFill="1" applyBorder="1" applyAlignment="1">
      <alignment horizontal="center"/>
    </xf>
    <xf numFmtId="0" fontId="13" fillId="9" borderId="135" xfId="0" applyFont="1" applyFill="1" applyBorder="1"/>
    <xf numFmtId="164" fontId="13" fillId="9" borderId="0" xfId="0" applyNumberFormat="1" applyFont="1" applyFill="1" applyBorder="1" applyAlignment="1">
      <alignment horizontal="center"/>
    </xf>
    <xf numFmtId="0" fontId="12" fillId="9" borderId="0" xfId="0" applyFont="1" applyFill="1" applyBorder="1" applyAlignment="1">
      <alignment horizontal="center"/>
    </xf>
    <xf numFmtId="0" fontId="12" fillId="2" borderId="135" xfId="0" applyFont="1" applyFill="1" applyBorder="1"/>
    <xf numFmtId="164" fontId="12" fillId="2" borderId="0" xfId="0" applyNumberFormat="1" applyFont="1" applyFill="1" applyBorder="1" applyAlignment="1">
      <alignment horizontal="center"/>
    </xf>
    <xf numFmtId="0" fontId="12" fillId="2" borderId="0" xfId="0" applyFont="1" applyFill="1" applyBorder="1"/>
    <xf numFmtId="0" fontId="12" fillId="2" borderId="0" xfId="0" applyFont="1" applyFill="1" applyBorder="1" applyAlignment="1">
      <alignment horizontal="center"/>
    </xf>
    <xf numFmtId="3" fontId="12" fillId="2" borderId="0" xfId="0" applyNumberFormat="1" applyFont="1" applyFill="1" applyBorder="1" applyAlignment="1">
      <alignment horizontal="center"/>
    </xf>
    <xf numFmtId="0" fontId="29" fillId="2" borderId="0" xfId="0" applyFont="1" applyFill="1" applyBorder="1"/>
    <xf numFmtId="167" fontId="29" fillId="12" borderId="0" xfId="0" applyNumberFormat="1" applyFont="1" applyFill="1" applyBorder="1" applyAlignment="1">
      <alignment horizontal="center"/>
    </xf>
    <xf numFmtId="167" fontId="29" fillId="12" borderId="102" xfId="0" applyNumberFormat="1" applyFont="1" applyFill="1" applyBorder="1" applyAlignment="1">
      <alignment horizontal="center"/>
    </xf>
    <xf numFmtId="0" fontId="29" fillId="13" borderId="69" xfId="0" applyFont="1" applyFill="1" applyBorder="1"/>
    <xf numFmtId="167" fontId="29" fillId="13" borderId="86" xfId="0" applyNumberFormat="1" applyFont="1" applyFill="1" applyBorder="1" applyAlignment="1">
      <alignment horizontal="center"/>
    </xf>
    <xf numFmtId="167" fontId="29" fillId="13" borderId="179" xfId="0" applyNumberFormat="1" applyFont="1" applyFill="1" applyBorder="1" applyAlignment="1">
      <alignment horizontal="center"/>
    </xf>
    <xf numFmtId="167" fontId="12" fillId="0" borderId="0" xfId="0" applyNumberFormat="1" applyFont="1" applyBorder="1" applyAlignment="1">
      <alignment horizontal="center"/>
    </xf>
    <xf numFmtId="167" fontId="12" fillId="0" borderId="102" xfId="0" applyNumberFormat="1" applyFont="1" applyBorder="1" applyAlignment="1">
      <alignment horizontal="center"/>
    </xf>
    <xf numFmtId="0" fontId="33" fillId="2" borderId="135" xfId="0" applyFont="1" applyFill="1" applyBorder="1"/>
    <xf numFmtId="167" fontId="35" fillId="2" borderId="0" xfId="0" applyNumberFormat="1" applyFont="1" applyFill="1" applyBorder="1" applyAlignment="1">
      <alignment horizontal="center"/>
    </xf>
    <xf numFmtId="167" fontId="35" fillId="2" borderId="102" xfId="0" applyNumberFormat="1" applyFont="1" applyFill="1" applyBorder="1" applyAlignment="1">
      <alignment horizontal="center"/>
    </xf>
    <xf numFmtId="0" fontId="13" fillId="0" borderId="135" xfId="0" applyFont="1" applyBorder="1"/>
    <xf numFmtId="3" fontId="13" fillId="0" borderId="0" xfId="0" applyNumberFormat="1" applyFont="1" applyBorder="1" applyAlignment="1">
      <alignment horizontal="center"/>
    </xf>
    <xf numFmtId="167" fontId="13" fillId="0" borderId="102" xfId="0" applyNumberFormat="1" applyFont="1" applyBorder="1" applyAlignment="1">
      <alignment horizontal="center"/>
    </xf>
    <xf numFmtId="0" fontId="13" fillId="0" borderId="135" xfId="0" applyFont="1" applyBorder="1" applyAlignment="1">
      <alignment horizontal="left"/>
    </xf>
    <xf numFmtId="164" fontId="13" fillId="0" borderId="0" xfId="0" applyNumberFormat="1" applyFont="1" applyBorder="1" applyAlignment="1"/>
    <xf numFmtId="164" fontId="13" fillId="0" borderId="72" xfId="0" applyNumberFormat="1" applyFont="1" applyBorder="1" applyAlignment="1">
      <alignment horizontal="left"/>
    </xf>
    <xf numFmtId="0" fontId="13" fillId="0" borderId="73" xfId="0" applyFont="1" applyBorder="1" applyAlignment="1"/>
    <xf numFmtId="167" fontId="13" fillId="0" borderId="0" xfId="0" applyNumberFormat="1" applyFont="1" applyBorder="1" applyAlignment="1">
      <alignment horizontal="center"/>
    </xf>
    <xf numFmtId="0" fontId="13" fillId="0" borderId="135" xfId="0" applyFont="1" applyFill="1" applyBorder="1"/>
    <xf numFmtId="164" fontId="13" fillId="0" borderId="63" xfId="0" applyNumberFormat="1" applyFont="1" applyBorder="1" applyAlignment="1">
      <alignment horizontal="left"/>
    </xf>
    <xf numFmtId="0" fontId="13" fillId="0" borderId="64" xfId="0" applyFont="1" applyBorder="1" applyAlignment="1"/>
    <xf numFmtId="0" fontId="13" fillId="0" borderId="0" xfId="0" applyFont="1" applyFill="1" applyBorder="1"/>
    <xf numFmtId="0" fontId="13" fillId="0" borderId="0" xfId="0" applyFont="1" applyFill="1" applyBorder="1" applyAlignment="1">
      <alignment horizontal="center"/>
    </xf>
    <xf numFmtId="3" fontId="13" fillId="0" borderId="0" xfId="0" applyNumberFormat="1" applyFont="1" applyFill="1" applyBorder="1" applyAlignment="1">
      <alignment horizontal="center"/>
    </xf>
    <xf numFmtId="167" fontId="13" fillId="0" borderId="0" xfId="0" applyNumberFormat="1" applyFont="1" applyFill="1" applyBorder="1" applyAlignment="1">
      <alignment horizontal="center"/>
    </xf>
    <xf numFmtId="167" fontId="13" fillId="0" borderId="102" xfId="0" applyNumberFormat="1" applyFont="1" applyFill="1" applyBorder="1" applyAlignment="1">
      <alignment horizontal="center"/>
    </xf>
    <xf numFmtId="164" fontId="13" fillId="9" borderId="180" xfId="0" applyNumberFormat="1" applyFont="1" applyFill="1" applyBorder="1" applyAlignment="1">
      <alignment horizontal="center"/>
    </xf>
    <xf numFmtId="0" fontId="13" fillId="9" borderId="181" xfId="0" applyFont="1" applyFill="1" applyBorder="1" applyAlignment="1"/>
    <xf numFmtId="3" fontId="13" fillId="9" borderId="0" xfId="0" applyNumberFormat="1" applyFont="1" applyFill="1" applyBorder="1" applyAlignment="1">
      <alignment horizontal="center"/>
    </xf>
    <xf numFmtId="167" fontId="12" fillId="9" borderId="0" xfId="0" applyNumberFormat="1" applyFont="1" applyFill="1" applyBorder="1" applyAlignment="1">
      <alignment horizontal="center"/>
    </xf>
    <xf numFmtId="167" fontId="13" fillId="9" borderId="102" xfId="0" applyNumberFormat="1" applyFont="1" applyFill="1" applyBorder="1" applyAlignment="1">
      <alignment horizontal="center"/>
    </xf>
    <xf numFmtId="164" fontId="13" fillId="9" borderId="182" xfId="0" applyNumberFormat="1" applyFont="1" applyFill="1" applyBorder="1" applyAlignment="1">
      <alignment horizontal="center"/>
    </xf>
    <xf numFmtId="0" fontId="13" fillId="9" borderId="120" xfId="0" applyFont="1" applyFill="1" applyBorder="1" applyAlignment="1"/>
    <xf numFmtId="167" fontId="12" fillId="9" borderId="102" xfId="0" applyNumberFormat="1" applyFont="1" applyFill="1" applyBorder="1" applyAlignment="1">
      <alignment horizontal="center"/>
    </xf>
    <xf numFmtId="164" fontId="13" fillId="9" borderId="183" xfId="0" applyNumberFormat="1" applyFont="1" applyFill="1" applyBorder="1" applyAlignment="1">
      <alignment horizontal="center"/>
    </xf>
    <xf numFmtId="0" fontId="13" fillId="9" borderId="184" xfId="0" applyFont="1" applyFill="1" applyBorder="1" applyAlignment="1"/>
    <xf numFmtId="164" fontId="13" fillId="0" borderId="185" xfId="0" applyNumberFormat="1" applyFont="1" applyFill="1" applyBorder="1" applyAlignment="1">
      <alignment horizontal="center"/>
    </xf>
    <xf numFmtId="0" fontId="13" fillId="0" borderId="186" xfId="0" applyFont="1" applyFill="1" applyBorder="1" applyAlignment="1"/>
    <xf numFmtId="167" fontId="19" fillId="0" borderId="0" xfId="0" applyNumberFormat="1" applyFont="1" applyBorder="1" applyAlignment="1">
      <alignment horizontal="center"/>
    </xf>
    <xf numFmtId="0" fontId="13" fillId="0" borderId="185" xfId="0" applyFont="1" applyFill="1" applyBorder="1"/>
    <xf numFmtId="0" fontId="13" fillId="0" borderId="186" xfId="0" applyFont="1" applyFill="1" applyBorder="1"/>
    <xf numFmtId="167" fontId="13" fillId="0" borderId="0" xfId="0" applyNumberFormat="1" applyFont="1" applyBorder="1"/>
    <xf numFmtId="167" fontId="13" fillId="0" borderId="102" xfId="0" applyNumberFormat="1" applyFont="1" applyBorder="1"/>
    <xf numFmtId="164" fontId="35" fillId="14" borderId="0" xfId="0" applyNumberFormat="1" applyFont="1" applyFill="1" applyBorder="1" applyAlignment="1">
      <alignment horizontal="center"/>
    </xf>
    <xf numFmtId="0" fontId="35" fillId="14" borderId="0" xfId="0" applyFont="1" applyFill="1" applyBorder="1" applyAlignment="1"/>
    <xf numFmtId="0" fontId="35" fillId="2" borderId="0" xfId="0" applyFont="1" applyFill="1" applyBorder="1"/>
    <xf numFmtId="0" fontId="35" fillId="2" borderId="0" xfId="0" applyFont="1" applyFill="1" applyBorder="1" applyAlignment="1">
      <alignment horizontal="center"/>
    </xf>
    <xf numFmtId="3" fontId="35" fillId="2" borderId="0" xfId="0" applyNumberFormat="1" applyFont="1" applyFill="1" applyBorder="1" applyAlignment="1">
      <alignment horizontal="center"/>
    </xf>
    <xf numFmtId="167" fontId="0" fillId="0" borderId="0" xfId="0" applyNumberFormat="1" applyBorder="1" applyAlignment="1">
      <alignment horizontal="center"/>
    </xf>
    <xf numFmtId="167" fontId="0" fillId="0" borderId="102" xfId="0" applyNumberFormat="1" applyBorder="1" applyAlignment="1">
      <alignment horizontal="center"/>
    </xf>
    <xf numFmtId="164" fontId="0" fillId="0" borderId="0" xfId="0" applyNumberFormat="1" applyBorder="1" applyAlignment="1">
      <alignment horizontal="center"/>
    </xf>
    <xf numFmtId="0" fontId="13" fillId="0" borderId="0" xfId="0" applyFont="1" applyBorder="1" applyAlignment="1">
      <alignment horizontal="right"/>
    </xf>
    <xf numFmtId="164" fontId="33" fillId="2" borderId="0" xfId="0" applyNumberFormat="1" applyFont="1" applyFill="1" applyBorder="1" applyAlignment="1">
      <alignment horizontal="center"/>
    </xf>
    <xf numFmtId="0" fontId="33" fillId="2" borderId="0" xfId="0" applyFont="1" applyFill="1" applyBorder="1"/>
    <xf numFmtId="167" fontId="33" fillId="2" borderId="0" xfId="0" applyNumberFormat="1" applyFont="1" applyFill="1" applyBorder="1" applyAlignment="1">
      <alignment horizontal="center"/>
    </xf>
    <xf numFmtId="167" fontId="33" fillId="2" borderId="102" xfId="0" applyNumberFormat="1" applyFont="1" applyFill="1" applyBorder="1" applyAlignment="1">
      <alignment horizontal="center"/>
    </xf>
    <xf numFmtId="0" fontId="13" fillId="0" borderId="0" xfId="0" applyFont="1" applyBorder="1" applyAlignment="1">
      <alignment wrapText="1"/>
    </xf>
    <xf numFmtId="0" fontId="12" fillId="0" borderId="0" xfId="0" applyFont="1"/>
    <xf numFmtId="0" fontId="29" fillId="13" borderId="69" xfId="0" applyFont="1" applyFill="1" applyBorder="1" applyAlignment="1">
      <alignment wrapText="1"/>
    </xf>
    <xf numFmtId="0" fontId="12" fillId="0" borderId="68" xfId="0" applyFont="1" applyBorder="1"/>
    <xf numFmtId="164" fontId="12" fillId="0" borderId="84" xfId="0" applyNumberFormat="1" applyFont="1" applyBorder="1" applyAlignment="1">
      <alignment horizontal="center"/>
    </xf>
    <xf numFmtId="0" fontId="12" fillId="0" borderId="84" xfId="0" applyFont="1" applyBorder="1"/>
    <xf numFmtId="0" fontId="12" fillId="0" borderId="84" xfId="0" applyFont="1" applyBorder="1" applyAlignment="1">
      <alignment horizontal="center"/>
    </xf>
    <xf numFmtId="3" fontId="12" fillId="0" borderId="84" xfId="0" applyNumberFormat="1" applyFont="1" applyBorder="1" applyAlignment="1">
      <alignment horizontal="center"/>
    </xf>
    <xf numFmtId="0" fontId="13" fillId="0" borderId="84" xfId="0" applyFont="1" applyBorder="1"/>
    <xf numFmtId="167" fontId="12" fillId="0" borderId="84" xfId="0" applyNumberFormat="1" applyFont="1" applyBorder="1" applyAlignment="1">
      <alignment horizontal="center"/>
    </xf>
    <xf numFmtId="167" fontId="12" fillId="0" borderId="178" xfId="0" applyNumberFormat="1" applyFont="1" applyBorder="1" applyAlignment="1">
      <alignment horizontal="center"/>
    </xf>
    <xf numFmtId="167" fontId="0" fillId="0" borderId="0" xfId="0" applyNumberFormat="1"/>
    <xf numFmtId="164" fontId="0" fillId="0" borderId="53" xfId="0" applyNumberFormat="1" applyBorder="1" applyAlignment="1">
      <alignment horizontal="center" vertical="center"/>
    </xf>
    <xf numFmtId="164" fontId="0" fillId="0" borderId="54" xfId="0" applyNumberFormat="1" applyBorder="1" applyAlignment="1">
      <alignment horizontal="center" vertical="center"/>
    </xf>
    <xf numFmtId="0" fontId="5" fillId="0" borderId="9" xfId="0" applyFont="1" applyBorder="1" applyAlignment="1">
      <alignment horizontal="center" vertical="center"/>
    </xf>
    <xf numFmtId="0" fontId="5" fillId="0" borderId="17" xfId="0" applyFont="1" applyBorder="1" applyAlignment="1">
      <alignment horizontal="center" vertical="center"/>
    </xf>
    <xf numFmtId="0" fontId="5" fillId="0" borderId="24" xfId="0" applyFont="1" applyBorder="1" applyAlignment="1">
      <alignment horizontal="center" vertical="center"/>
    </xf>
    <xf numFmtId="0" fontId="5" fillId="0" borderId="21" xfId="0" applyFont="1" applyBorder="1" applyAlignment="1">
      <alignment horizontal="center" vertical="center"/>
    </xf>
    <xf numFmtId="164" fontId="3" fillId="0" borderId="1" xfId="0" applyNumberFormat="1" applyFont="1" applyBorder="1" applyAlignment="1">
      <alignment horizontal="center" vertical="center"/>
    </xf>
    <xf numFmtId="164" fontId="3" fillId="0" borderId="2" xfId="0" applyNumberFormat="1" applyFont="1" applyBorder="1" applyAlignment="1"/>
    <xf numFmtId="164" fontId="3" fillId="0" borderId="3" xfId="0" applyNumberFormat="1" applyFont="1" applyBorder="1" applyAlignment="1"/>
    <xf numFmtId="164" fontId="3" fillId="0" borderId="4" xfId="0" applyNumberFormat="1" applyFont="1" applyBorder="1" applyAlignment="1"/>
    <xf numFmtId="164" fontId="3" fillId="0" borderId="0" xfId="0" applyNumberFormat="1" applyFont="1" applyBorder="1" applyAlignment="1"/>
    <xf numFmtId="164" fontId="3" fillId="0" borderId="5" xfId="0" applyNumberFormat="1" applyFont="1" applyBorder="1" applyAlignment="1"/>
    <xf numFmtId="164" fontId="0" fillId="0" borderId="28" xfId="0" applyNumberFormat="1" applyBorder="1" applyAlignment="1">
      <alignment horizontal="center" vertical="center"/>
    </xf>
    <xf numFmtId="164" fontId="0" fillId="0" borderId="29" xfId="0" applyNumberFormat="1" applyBorder="1" applyAlignment="1">
      <alignment horizontal="center" vertical="center"/>
    </xf>
    <xf numFmtId="164" fontId="0" fillId="0" borderId="51" xfId="0" applyNumberFormat="1" applyBorder="1" applyAlignment="1">
      <alignment horizontal="center" vertical="center"/>
    </xf>
    <xf numFmtId="0" fontId="0" fillId="0" borderId="50" xfId="0" applyBorder="1" applyAlignment="1">
      <alignment horizontal="center" vertical="center"/>
    </xf>
    <xf numFmtId="164" fontId="0" fillId="2" borderId="42" xfId="0" applyNumberFormat="1" applyFill="1" applyBorder="1" applyAlignment="1">
      <alignment horizontal="center" vertical="center"/>
    </xf>
    <xf numFmtId="164" fontId="0" fillId="2" borderId="44" xfId="0" applyNumberFormat="1" applyFill="1" applyBorder="1" applyAlignment="1">
      <alignment horizontal="center" vertical="center"/>
    </xf>
    <xf numFmtId="164" fontId="2" fillId="0" borderId="9" xfId="0" applyNumberFormat="1" applyFont="1" applyBorder="1" applyAlignment="1">
      <alignment horizontal="center" vertical="center"/>
    </xf>
    <xf numFmtId="164" fontId="2" fillId="0" borderId="0" xfId="0" applyNumberFormat="1" applyFont="1" applyBorder="1" applyAlignment="1">
      <alignment horizontal="center" vertical="center"/>
    </xf>
    <xf numFmtId="164" fontId="2" fillId="0" borderId="10" xfId="0" applyNumberFormat="1" applyFont="1" applyBorder="1" applyAlignment="1">
      <alignment horizontal="center" vertical="center"/>
    </xf>
    <xf numFmtId="164" fontId="2" fillId="0" borderId="11" xfId="0" applyNumberFormat="1" applyFont="1" applyBorder="1" applyAlignment="1">
      <alignment horizontal="center" vertical="center"/>
    </xf>
    <xf numFmtId="164" fontId="0" fillId="3" borderId="55" xfId="0" applyNumberFormat="1" applyFill="1" applyBorder="1" applyAlignment="1">
      <alignment horizontal="center" vertical="center"/>
    </xf>
    <xf numFmtId="164" fontId="0" fillId="3" borderId="57" xfId="0" applyNumberFormat="1" applyFill="1" applyBorder="1" applyAlignment="1">
      <alignment horizontal="center" vertical="center"/>
    </xf>
    <xf numFmtId="164" fontId="5" fillId="0" borderId="9" xfId="0" applyNumberFormat="1" applyFont="1" applyBorder="1" applyAlignment="1">
      <alignment horizontal="center" vertical="center"/>
    </xf>
    <xf numFmtId="164" fontId="5" fillId="0" borderId="56" xfId="0" applyNumberFormat="1" applyFont="1" applyBorder="1" applyAlignment="1">
      <alignment horizontal="center" vertical="center"/>
    </xf>
    <xf numFmtId="164" fontId="5" fillId="0" borderId="58" xfId="0" applyNumberFormat="1" applyFont="1" applyBorder="1" applyAlignment="1">
      <alignment horizontal="center" vertical="center"/>
    </xf>
    <xf numFmtId="164" fontId="5" fillId="0" borderId="59" xfId="0" applyNumberFormat="1" applyFont="1" applyBorder="1" applyAlignment="1">
      <alignment horizontal="center" vertical="center"/>
    </xf>
    <xf numFmtId="164" fontId="0" fillId="0" borderId="15" xfId="0" applyNumberFormat="1" applyBorder="1" applyAlignment="1">
      <alignment horizontal="center" vertical="center"/>
    </xf>
    <xf numFmtId="164" fontId="0" fillId="0" borderId="34" xfId="0" applyNumberFormat="1" applyBorder="1" applyAlignment="1">
      <alignment horizontal="center" vertical="center"/>
    </xf>
    <xf numFmtId="164" fontId="5" fillId="0" borderId="17" xfId="0" applyNumberFormat="1" applyFont="1" applyBorder="1" applyAlignment="1">
      <alignment horizontal="center" vertical="center"/>
    </xf>
    <xf numFmtId="164" fontId="5" fillId="0" borderId="0" xfId="0" applyNumberFormat="1" applyFont="1" applyBorder="1" applyAlignment="1">
      <alignment horizontal="center" vertical="center"/>
    </xf>
    <xf numFmtId="164" fontId="5" fillId="0" borderId="20" xfId="0" applyNumberFormat="1" applyFont="1" applyBorder="1" applyAlignment="1">
      <alignment horizontal="center" vertical="center"/>
    </xf>
    <xf numFmtId="164" fontId="5" fillId="0" borderId="21" xfId="0" applyNumberFormat="1" applyFont="1" applyBorder="1" applyAlignment="1">
      <alignment horizontal="center" vertical="center"/>
    </xf>
    <xf numFmtId="164" fontId="3" fillId="3" borderId="1" xfId="0" applyNumberFormat="1" applyFont="1" applyFill="1" applyBorder="1" applyAlignment="1">
      <alignment horizontal="center" vertical="center"/>
    </xf>
    <xf numFmtId="164" fontId="3" fillId="3" borderId="2" xfId="0" applyNumberFormat="1" applyFont="1" applyFill="1" applyBorder="1" applyAlignment="1">
      <alignment horizontal="center" vertical="center"/>
    </xf>
    <xf numFmtId="164" fontId="3" fillId="3" borderId="3" xfId="0" applyNumberFormat="1" applyFont="1" applyFill="1" applyBorder="1" applyAlignment="1">
      <alignment horizontal="center" vertical="center"/>
    </xf>
    <xf numFmtId="164" fontId="3" fillId="3" borderId="4" xfId="0" applyNumberFormat="1" applyFont="1" applyFill="1" applyBorder="1" applyAlignment="1">
      <alignment horizontal="center" vertical="center"/>
    </xf>
    <xf numFmtId="164" fontId="3" fillId="3" borderId="0" xfId="0" applyNumberFormat="1" applyFont="1" applyFill="1" applyBorder="1" applyAlignment="1">
      <alignment horizontal="center" vertical="center"/>
    </xf>
    <xf numFmtId="164" fontId="3" fillId="3" borderId="5" xfId="0" applyNumberFormat="1" applyFont="1" applyFill="1" applyBorder="1" applyAlignment="1">
      <alignment horizontal="center" vertical="center"/>
    </xf>
    <xf numFmtId="164" fontId="0" fillId="0" borderId="12" xfId="0" applyNumberFormat="1" applyBorder="1" applyAlignment="1">
      <alignment horizontal="center" vertical="center"/>
    </xf>
    <xf numFmtId="0" fontId="0" fillId="0" borderId="6" xfId="0" applyBorder="1" applyAlignment="1">
      <alignment horizontal="center" vertical="center"/>
    </xf>
    <xf numFmtId="164" fontId="0" fillId="3" borderId="52" xfId="0" applyNumberFormat="1" applyFill="1" applyBorder="1" applyAlignment="1">
      <alignment horizontal="center" vertical="center"/>
    </xf>
    <xf numFmtId="164" fontId="0" fillId="3" borderId="26" xfId="0" applyNumberFormat="1" applyFill="1" applyBorder="1" applyAlignment="1">
      <alignment horizontal="center" vertical="center"/>
    </xf>
    <xf numFmtId="164" fontId="2" fillId="0" borderId="22" xfId="0" applyNumberFormat="1" applyFont="1" applyBorder="1" applyAlignment="1">
      <alignment horizontal="center" vertical="center"/>
    </xf>
    <xf numFmtId="0" fontId="3" fillId="3" borderId="1"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0" fontId="3" fillId="3" borderId="4" xfId="0" applyFont="1" applyFill="1" applyBorder="1" applyAlignment="1">
      <alignment horizontal="center" vertical="center"/>
    </xf>
    <xf numFmtId="0" fontId="3" fillId="3" borderId="0" xfId="0" applyFont="1" applyFill="1" applyBorder="1" applyAlignment="1">
      <alignment horizontal="center" vertical="center"/>
    </xf>
    <xf numFmtId="0" fontId="3" fillId="3" borderId="5" xfId="0" applyFont="1" applyFill="1" applyBorder="1" applyAlignment="1">
      <alignment horizontal="center" vertical="center"/>
    </xf>
    <xf numFmtId="0" fontId="0" fillId="0" borderId="28" xfId="0" applyBorder="1" applyAlignment="1">
      <alignment horizontal="center" vertical="center"/>
    </xf>
    <xf numFmtId="0" fontId="0" fillId="0" borderId="29" xfId="0" applyBorder="1" applyAlignment="1">
      <alignment horizontal="center" vertical="center"/>
    </xf>
    <xf numFmtId="0" fontId="0" fillId="0" borderId="12" xfId="0" applyBorder="1" applyAlignment="1">
      <alignment horizontal="center" vertical="center"/>
    </xf>
    <xf numFmtId="0" fontId="0" fillId="3" borderId="25" xfId="0" applyFill="1" applyBorder="1" applyAlignment="1">
      <alignment horizontal="center" vertical="center"/>
    </xf>
    <xf numFmtId="0" fontId="0" fillId="3" borderId="26" xfId="0" applyFill="1" applyBorder="1" applyAlignment="1">
      <alignment horizontal="center" vertical="center"/>
    </xf>
    <xf numFmtId="0" fontId="0" fillId="0" borderId="27" xfId="0" applyBorder="1" applyAlignment="1">
      <alignment horizontal="center" vertical="center"/>
    </xf>
    <xf numFmtId="0" fontId="0" fillId="0" borderId="30" xfId="0" applyBorder="1" applyAlignment="1">
      <alignment horizontal="center" vertical="center"/>
    </xf>
    <xf numFmtId="0" fontId="2" fillId="0" borderId="9" xfId="0" applyFont="1" applyBorder="1" applyAlignment="1">
      <alignment horizontal="center" vertical="center"/>
    </xf>
    <xf numFmtId="0" fontId="2" fillId="0" borderId="17" xfId="0" applyFont="1" applyBorder="1" applyAlignment="1">
      <alignment horizontal="center" vertical="center"/>
    </xf>
    <xf numFmtId="0" fontId="2" fillId="0" borderId="10" xfId="0" applyFont="1" applyBorder="1" applyAlignment="1">
      <alignment horizontal="center" vertical="center"/>
    </xf>
    <xf numFmtId="0" fontId="2" fillId="0" borderId="22" xfId="0" applyFont="1" applyBorder="1" applyAlignment="1">
      <alignment horizontal="center" vertical="center"/>
    </xf>
    <xf numFmtId="0" fontId="0" fillId="3" borderId="23" xfId="0" applyFill="1" applyBorder="1" applyAlignment="1">
      <alignment horizontal="center" vertical="center"/>
    </xf>
    <xf numFmtId="0" fontId="0" fillId="3" borderId="18" xfId="0" applyFill="1" applyBorder="1" applyAlignment="1">
      <alignment horizontal="center" vertical="center"/>
    </xf>
    <xf numFmtId="0" fontId="0" fillId="3" borderId="19" xfId="0" applyFill="1" applyBorder="1" applyAlignment="1">
      <alignment horizontal="center" vertical="center"/>
    </xf>
    <xf numFmtId="164" fontId="0" fillId="0" borderId="8" xfId="0" applyNumberFormat="1" applyBorder="1" applyAlignment="1">
      <alignment horizontal="center" vertical="center"/>
    </xf>
    <xf numFmtId="164" fontId="0" fillId="0" borderId="33" xfId="0" applyNumberFormat="1" applyBorder="1" applyAlignment="1">
      <alignment horizontal="center" vertical="center"/>
    </xf>
    <xf numFmtId="0" fontId="0" fillId="0" borderId="36" xfId="0" applyBorder="1" applyAlignment="1">
      <alignment horizontal="center" vertical="center"/>
    </xf>
    <xf numFmtId="0" fontId="0" fillId="0" borderId="32" xfId="0" applyBorder="1" applyAlignment="1">
      <alignment horizontal="center" vertical="center"/>
    </xf>
    <xf numFmtId="164" fontId="0" fillId="2" borderId="37" xfId="0" applyNumberFormat="1" applyFill="1" applyBorder="1" applyAlignment="1">
      <alignment horizontal="center" vertical="center"/>
    </xf>
    <xf numFmtId="164" fontId="0" fillId="2" borderId="39" xfId="0" applyNumberFormat="1" applyFill="1" applyBorder="1" applyAlignment="1">
      <alignment horizontal="center" vertical="center"/>
    </xf>
    <xf numFmtId="0" fontId="3" fillId="3" borderId="2" xfId="0" applyFont="1" applyFill="1" applyBorder="1" applyAlignment="1"/>
    <xf numFmtId="0" fontId="3" fillId="3" borderId="3" xfId="0" applyFont="1" applyFill="1" applyBorder="1" applyAlignment="1"/>
    <xf numFmtId="0" fontId="3" fillId="3" borderId="4" xfId="0" applyFont="1" applyFill="1" applyBorder="1" applyAlignment="1"/>
    <xf numFmtId="0" fontId="3" fillId="3" borderId="0" xfId="0" applyFont="1" applyFill="1" applyBorder="1" applyAlignment="1"/>
    <xf numFmtId="0" fontId="3" fillId="3" borderId="5" xfId="0" applyFont="1" applyFill="1" applyBorder="1" applyAlignment="1"/>
    <xf numFmtId="0" fontId="0" fillId="0" borderId="13" xfId="0" applyFill="1" applyBorder="1" applyAlignment="1">
      <alignment horizontal="center" vertical="center"/>
    </xf>
    <xf numFmtId="0" fontId="0" fillId="0" borderId="16" xfId="0" applyFill="1" applyBorder="1" applyAlignment="1">
      <alignment horizontal="center" vertical="center"/>
    </xf>
    <xf numFmtId="0" fontId="3" fillId="0" borderId="1" xfId="0" applyFont="1" applyBorder="1" applyAlignment="1">
      <alignment horizontal="center" vertical="center"/>
    </xf>
    <xf numFmtId="0" fontId="3" fillId="0" borderId="2" xfId="0" applyFont="1" applyBorder="1" applyAlignment="1"/>
    <xf numFmtId="0" fontId="3" fillId="0" borderId="3" xfId="0" applyFont="1" applyBorder="1" applyAlignment="1"/>
    <xf numFmtId="0" fontId="3" fillId="0" borderId="4" xfId="0" applyFont="1" applyBorder="1" applyAlignment="1"/>
    <xf numFmtId="0" fontId="3" fillId="0" borderId="0" xfId="0" applyFont="1" applyBorder="1" applyAlignment="1"/>
    <xf numFmtId="0" fontId="3" fillId="0" borderId="5" xfId="0" applyFont="1" applyBorder="1" applyAlignment="1"/>
    <xf numFmtId="0" fontId="0" fillId="2" borderId="37" xfId="0" applyFill="1" applyBorder="1" applyAlignment="1">
      <alignment horizontal="center" vertical="center"/>
    </xf>
    <xf numFmtId="0" fontId="0" fillId="2" borderId="38" xfId="0" applyFill="1"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14" xfId="0" applyBorder="1" applyAlignment="1">
      <alignment horizontal="center" vertical="center"/>
    </xf>
    <xf numFmtId="0" fontId="0" fillId="0" borderId="7" xfId="0" applyBorder="1" applyAlignment="1">
      <alignment horizontal="center" vertical="center"/>
    </xf>
    <xf numFmtId="0" fontId="10" fillId="6" borderId="69" xfId="0" applyFont="1" applyFill="1" applyBorder="1" applyAlignment="1">
      <alignment horizontal="center"/>
    </xf>
    <xf numFmtId="0" fontId="10" fillId="6" borderId="86" xfId="0" applyFont="1" applyFill="1" applyBorder="1" applyAlignment="1">
      <alignment horizontal="center"/>
    </xf>
    <xf numFmtId="0" fontId="25" fillId="5" borderId="0" xfId="0" applyFont="1" applyFill="1" applyBorder="1" applyAlignment="1">
      <alignment vertical="center" wrapText="1"/>
    </xf>
    <xf numFmtId="0" fontId="0" fillId="0" borderId="133" xfId="0" applyFont="1" applyBorder="1" applyAlignment="1">
      <alignment wrapText="1"/>
    </xf>
    <xf numFmtId="0" fontId="10" fillId="8" borderId="88" xfId="0" applyFont="1" applyFill="1" applyBorder="1" applyAlignment="1">
      <alignment horizontal="center"/>
    </xf>
    <xf numFmtId="0" fontId="10" fillId="8" borderId="86" xfId="0" applyFont="1" applyFill="1" applyBorder="1" applyAlignment="1">
      <alignment horizontal="center"/>
    </xf>
    <xf numFmtId="3" fontId="1" fillId="0" borderId="143" xfId="0" applyNumberFormat="1" applyFont="1" applyBorder="1" applyAlignment="1">
      <alignment horizontal="center" vertical="center"/>
    </xf>
    <xf numFmtId="0" fontId="1" fillId="0" borderId="0" xfId="0" applyFont="1" applyBorder="1" applyAlignment="1">
      <alignment horizontal="center" vertical="center"/>
    </xf>
    <xf numFmtId="3" fontId="23" fillId="0" borderId="143" xfId="0" applyNumberFormat="1" applyFont="1" applyBorder="1" applyAlignment="1">
      <alignment horizontal="center" vertical="center"/>
    </xf>
    <xf numFmtId="0" fontId="23" fillId="0" borderId="0" xfId="0" applyFont="1" applyBorder="1" applyAlignment="1">
      <alignment horizontal="center" vertical="center"/>
    </xf>
    <xf numFmtId="166" fontId="23" fillId="0" borderId="141" xfId="0" applyNumberFormat="1" applyFont="1" applyBorder="1" applyAlignment="1">
      <alignment horizontal="center" vertical="center"/>
    </xf>
    <xf numFmtId="166" fontId="23" fillId="0" borderId="147" xfId="0" applyNumberFormat="1" applyFont="1" applyBorder="1" applyAlignment="1">
      <alignment horizontal="center" vertical="center"/>
    </xf>
    <xf numFmtId="0" fontId="0" fillId="0" borderId="0" xfId="0" applyBorder="1" applyAlignment="1">
      <alignment horizontal="center" vertical="center"/>
    </xf>
    <xf numFmtId="0" fontId="0" fillId="0" borderId="156" xfId="0" applyBorder="1" applyAlignment="1">
      <alignment horizontal="center" vertical="center"/>
    </xf>
    <xf numFmtId="3" fontId="23" fillId="0" borderId="149" xfId="0" applyNumberFormat="1" applyFont="1" applyBorder="1" applyAlignment="1">
      <alignment horizontal="center" vertical="center"/>
    </xf>
    <xf numFmtId="0" fontId="23" fillId="0" borderId="152" xfId="0" applyFont="1" applyBorder="1" applyAlignment="1">
      <alignment horizontal="center" vertical="center"/>
    </xf>
    <xf numFmtId="0" fontId="0" fillId="0" borderId="152" xfId="0" applyBorder="1" applyAlignment="1">
      <alignment horizontal="center" vertical="center"/>
    </xf>
    <xf numFmtId="0" fontId="0" fillId="0" borderId="155" xfId="0" applyBorder="1" applyAlignment="1">
      <alignment horizontal="center" vertical="center"/>
    </xf>
    <xf numFmtId="0" fontId="0" fillId="0" borderId="147" xfId="0" applyBorder="1" applyAlignment="1">
      <alignment horizontal="center" vertical="center"/>
    </xf>
    <xf numFmtId="0" fontId="0" fillId="0" borderId="158" xfId="0" applyBorder="1" applyAlignment="1">
      <alignment horizontal="center" vertical="center"/>
    </xf>
    <xf numFmtId="3" fontId="1" fillId="0" borderId="0" xfId="0" applyNumberFormat="1" applyFont="1" applyBorder="1" applyAlignment="1">
      <alignment horizontal="center" vertical="center"/>
    </xf>
    <xf numFmtId="0" fontId="0" fillId="0" borderId="0" xfId="0" applyAlignment="1">
      <alignment horizontal="center" vertical="center"/>
    </xf>
    <xf numFmtId="3" fontId="23" fillId="0" borderId="0" xfId="0" applyNumberFormat="1" applyFont="1" applyBorder="1" applyAlignment="1">
      <alignment horizontal="center" vertical="center"/>
    </xf>
    <xf numFmtId="0" fontId="6" fillId="0" borderId="0" xfId="0" applyFont="1" applyAlignment="1">
      <alignment horizontal="center" vertical="center"/>
    </xf>
    <xf numFmtId="0" fontId="6" fillId="0" borderId="156" xfId="0" applyFont="1" applyBorder="1" applyAlignment="1">
      <alignment horizontal="center" vertical="center"/>
    </xf>
    <xf numFmtId="0" fontId="1" fillId="0" borderId="156" xfId="0" applyFont="1" applyBorder="1" applyAlignment="1">
      <alignment horizontal="center" vertical="center"/>
    </xf>
    <xf numFmtId="0" fontId="23" fillId="0" borderId="156" xfId="0" applyFont="1" applyBorder="1" applyAlignment="1">
      <alignment horizontal="center" vertical="center"/>
    </xf>
    <xf numFmtId="166" fontId="23" fillId="0" borderId="158" xfId="0" applyNumberFormat="1" applyFont="1" applyBorder="1" applyAlignment="1">
      <alignment horizontal="center" vertical="center"/>
    </xf>
    <xf numFmtId="0" fontId="23" fillId="0" borderId="141" xfId="0" applyFont="1" applyBorder="1" applyAlignment="1">
      <alignment horizontal="center" vertical="center"/>
    </xf>
    <xf numFmtId="3" fontId="23" fillId="0" borderId="166" xfId="0" applyNumberFormat="1" applyFont="1" applyBorder="1" applyAlignment="1">
      <alignment horizontal="center" vertical="center"/>
    </xf>
    <xf numFmtId="0" fontId="23" fillId="0" borderId="167" xfId="0" applyFont="1" applyBorder="1" applyAlignment="1">
      <alignment horizontal="center" vertical="center"/>
    </xf>
    <xf numFmtId="0" fontId="0" fillId="0" borderId="167" xfId="0" applyBorder="1" applyAlignment="1">
      <alignment horizontal="center" vertical="center"/>
    </xf>
    <xf numFmtId="0" fontId="0" fillId="0" borderId="168" xfId="0" applyBorder="1" applyAlignment="1">
      <alignment horizontal="center" vertical="center"/>
    </xf>
  </cellXfs>
  <cellStyles count="2">
    <cellStyle name="Good" xfId="1" builtinId="26"/>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12</xdr:col>
      <xdr:colOff>400049</xdr:colOff>
      <xdr:row>16</xdr:row>
      <xdr:rowOff>19050</xdr:rowOff>
    </xdr:from>
    <xdr:to>
      <xdr:col>13</xdr:col>
      <xdr:colOff>390524</xdr:colOff>
      <xdr:row>18</xdr:row>
      <xdr:rowOff>190500</xdr:rowOff>
    </xdr:to>
    <xdr:sp macro="" textlink="">
      <xdr:nvSpPr>
        <xdr:cNvPr id="2" name="Rectangle 1"/>
        <xdr:cNvSpPr/>
      </xdr:nvSpPr>
      <xdr:spPr>
        <a:xfrm>
          <a:off x="5010149" y="2352675"/>
          <a:ext cx="390525" cy="590550"/>
        </a:xfrm>
        <a:prstGeom prst="rect">
          <a:avLst/>
        </a:prstGeom>
        <a:noFill/>
        <a:ln w="3175">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GB" sz="1100"/>
        </a:p>
      </xdr:txBody>
    </xdr:sp>
    <xdr:clientData/>
  </xdr:twoCellAnchor>
  <xdr:twoCellAnchor>
    <xdr:from>
      <xdr:col>22</xdr:col>
      <xdr:colOff>19050</xdr:colOff>
      <xdr:row>16</xdr:row>
      <xdr:rowOff>19050</xdr:rowOff>
    </xdr:from>
    <xdr:to>
      <xdr:col>22</xdr:col>
      <xdr:colOff>390523</xdr:colOff>
      <xdr:row>18</xdr:row>
      <xdr:rowOff>190500</xdr:rowOff>
    </xdr:to>
    <xdr:sp macro="" textlink="">
      <xdr:nvSpPr>
        <xdr:cNvPr id="3" name="Rectangle 2"/>
        <xdr:cNvSpPr/>
      </xdr:nvSpPr>
      <xdr:spPr>
        <a:xfrm>
          <a:off x="8820150" y="2371725"/>
          <a:ext cx="371473" cy="590550"/>
        </a:xfrm>
        <a:prstGeom prst="rect">
          <a:avLst/>
        </a:prstGeom>
        <a:noFill/>
        <a:ln w="3175">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GB" sz="1100"/>
        </a:p>
      </xdr:txBody>
    </xdr:sp>
    <xdr:clientData/>
  </xdr:twoCellAnchor>
  <xdr:twoCellAnchor>
    <xdr:from>
      <xdr:col>12</xdr:col>
      <xdr:colOff>19049</xdr:colOff>
      <xdr:row>14</xdr:row>
      <xdr:rowOff>9525</xdr:rowOff>
    </xdr:from>
    <xdr:to>
      <xdr:col>12</xdr:col>
      <xdr:colOff>400050</xdr:colOff>
      <xdr:row>15</xdr:row>
      <xdr:rowOff>200025</xdr:rowOff>
    </xdr:to>
    <xdr:sp macro="" textlink="">
      <xdr:nvSpPr>
        <xdr:cNvPr id="4" name="Rectangle 3"/>
        <xdr:cNvSpPr/>
      </xdr:nvSpPr>
      <xdr:spPr>
        <a:xfrm>
          <a:off x="4724399" y="1943100"/>
          <a:ext cx="381001" cy="400050"/>
        </a:xfrm>
        <a:prstGeom prst="rect">
          <a:avLst/>
        </a:prstGeom>
        <a:noFill/>
        <a:ln w="6350">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GB" sz="1100"/>
        </a:p>
      </xdr:txBody>
    </xdr:sp>
    <xdr:clientData/>
  </xdr:twoCellAnchor>
  <xdr:twoCellAnchor>
    <xdr:from>
      <xdr:col>14</xdr:col>
      <xdr:colOff>19049</xdr:colOff>
      <xdr:row>14</xdr:row>
      <xdr:rowOff>9524</xdr:rowOff>
    </xdr:from>
    <xdr:to>
      <xdr:col>14</xdr:col>
      <xdr:colOff>400050</xdr:colOff>
      <xdr:row>15</xdr:row>
      <xdr:rowOff>209549</xdr:rowOff>
    </xdr:to>
    <xdr:sp macro="" textlink="">
      <xdr:nvSpPr>
        <xdr:cNvPr id="5" name="Rectangle 4"/>
        <xdr:cNvSpPr/>
      </xdr:nvSpPr>
      <xdr:spPr>
        <a:xfrm>
          <a:off x="5543549" y="1943099"/>
          <a:ext cx="381001" cy="409575"/>
        </a:xfrm>
        <a:prstGeom prst="rect">
          <a:avLst/>
        </a:prstGeom>
        <a:noFill/>
        <a:ln w="6350">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GB" sz="1100"/>
        </a:p>
      </xdr:txBody>
    </xdr:sp>
    <xdr:clientData/>
  </xdr:twoCellAnchor>
  <xdr:twoCellAnchor>
    <xdr:from>
      <xdr:col>21</xdr:col>
      <xdr:colOff>19049</xdr:colOff>
      <xdr:row>14</xdr:row>
      <xdr:rowOff>9525</xdr:rowOff>
    </xdr:from>
    <xdr:to>
      <xdr:col>21</xdr:col>
      <xdr:colOff>400050</xdr:colOff>
      <xdr:row>15</xdr:row>
      <xdr:rowOff>200025</xdr:rowOff>
    </xdr:to>
    <xdr:sp macro="" textlink="">
      <xdr:nvSpPr>
        <xdr:cNvPr id="6" name="Rectangle 5"/>
        <xdr:cNvSpPr/>
      </xdr:nvSpPr>
      <xdr:spPr>
        <a:xfrm>
          <a:off x="4724399" y="1943100"/>
          <a:ext cx="381001" cy="400050"/>
        </a:xfrm>
        <a:prstGeom prst="rect">
          <a:avLst/>
        </a:prstGeom>
        <a:noFill/>
        <a:ln w="6350">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GB" sz="1100"/>
        </a:p>
      </xdr:txBody>
    </xdr:sp>
    <xdr:clientData/>
  </xdr:twoCellAnchor>
  <xdr:twoCellAnchor>
    <xdr:from>
      <xdr:col>23</xdr:col>
      <xdr:colOff>19049</xdr:colOff>
      <xdr:row>14</xdr:row>
      <xdr:rowOff>9524</xdr:rowOff>
    </xdr:from>
    <xdr:to>
      <xdr:col>23</xdr:col>
      <xdr:colOff>400050</xdr:colOff>
      <xdr:row>15</xdr:row>
      <xdr:rowOff>209549</xdr:rowOff>
    </xdr:to>
    <xdr:sp macro="" textlink="">
      <xdr:nvSpPr>
        <xdr:cNvPr id="7" name="Rectangle 6"/>
        <xdr:cNvSpPr/>
      </xdr:nvSpPr>
      <xdr:spPr>
        <a:xfrm>
          <a:off x="5543549" y="1943099"/>
          <a:ext cx="381001" cy="409575"/>
        </a:xfrm>
        <a:prstGeom prst="rect">
          <a:avLst/>
        </a:prstGeom>
        <a:noFill/>
        <a:ln w="6350">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GB" sz="1100"/>
        </a:p>
      </xdr:txBody>
    </xdr:sp>
    <xdr:clientData/>
  </xdr:twoCellAnchor>
  <xdr:twoCellAnchor>
    <xdr:from>
      <xdr:col>22</xdr:col>
      <xdr:colOff>9525</xdr:colOff>
      <xdr:row>26</xdr:row>
      <xdr:rowOff>0</xdr:rowOff>
    </xdr:from>
    <xdr:to>
      <xdr:col>22</xdr:col>
      <xdr:colOff>400050</xdr:colOff>
      <xdr:row>27</xdr:row>
      <xdr:rowOff>209549</xdr:rowOff>
    </xdr:to>
    <xdr:sp macro="" textlink="">
      <xdr:nvSpPr>
        <xdr:cNvPr id="14" name="Rectangle 13"/>
        <xdr:cNvSpPr/>
      </xdr:nvSpPr>
      <xdr:spPr>
        <a:xfrm>
          <a:off x="8810625" y="4352925"/>
          <a:ext cx="390525" cy="419099"/>
        </a:xfrm>
        <a:prstGeom prst="rect">
          <a:avLst/>
        </a:prstGeom>
        <a:noFill/>
        <a:ln w="6350">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GB" sz="1100"/>
        </a:p>
      </xdr:txBody>
    </xdr:sp>
    <xdr:clientData/>
  </xdr:twoCellAnchor>
  <xdr:twoCellAnchor>
    <xdr:from>
      <xdr:col>13</xdr:col>
      <xdr:colOff>9525</xdr:colOff>
      <xdr:row>26</xdr:row>
      <xdr:rowOff>0</xdr:rowOff>
    </xdr:from>
    <xdr:to>
      <xdr:col>13</xdr:col>
      <xdr:colOff>400050</xdr:colOff>
      <xdr:row>27</xdr:row>
      <xdr:rowOff>209549</xdr:rowOff>
    </xdr:to>
    <xdr:sp macro="" textlink="">
      <xdr:nvSpPr>
        <xdr:cNvPr id="15" name="Rectangle 14"/>
        <xdr:cNvSpPr/>
      </xdr:nvSpPr>
      <xdr:spPr>
        <a:xfrm>
          <a:off x="8810625" y="4352925"/>
          <a:ext cx="390525" cy="419099"/>
        </a:xfrm>
        <a:prstGeom prst="rect">
          <a:avLst/>
        </a:prstGeom>
        <a:noFill/>
        <a:ln w="6350">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GB" sz="1100"/>
        </a:p>
      </xdr:txBody>
    </xdr:sp>
    <xdr:clientData/>
  </xdr:twoCellAnchor>
  <xdr:twoCellAnchor>
    <xdr:from>
      <xdr:col>3</xdr:col>
      <xdr:colOff>19049</xdr:colOff>
      <xdr:row>14</xdr:row>
      <xdr:rowOff>9525</xdr:rowOff>
    </xdr:from>
    <xdr:to>
      <xdr:col>3</xdr:col>
      <xdr:colOff>400050</xdr:colOff>
      <xdr:row>15</xdr:row>
      <xdr:rowOff>200025</xdr:rowOff>
    </xdr:to>
    <xdr:sp macro="" textlink="">
      <xdr:nvSpPr>
        <xdr:cNvPr id="16" name="Rectangle 15"/>
        <xdr:cNvSpPr/>
      </xdr:nvSpPr>
      <xdr:spPr>
        <a:xfrm>
          <a:off x="4724399" y="1943100"/>
          <a:ext cx="381001" cy="400050"/>
        </a:xfrm>
        <a:prstGeom prst="rect">
          <a:avLst/>
        </a:prstGeom>
        <a:noFill/>
        <a:ln w="6350">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GB" sz="1100"/>
        </a:p>
      </xdr:txBody>
    </xdr:sp>
    <xdr:clientData/>
  </xdr:twoCellAnchor>
  <xdr:twoCellAnchor>
    <xdr:from>
      <xdr:col>21</xdr:col>
      <xdr:colOff>19049</xdr:colOff>
      <xdr:row>26</xdr:row>
      <xdr:rowOff>9525</xdr:rowOff>
    </xdr:from>
    <xdr:to>
      <xdr:col>21</xdr:col>
      <xdr:colOff>400050</xdr:colOff>
      <xdr:row>27</xdr:row>
      <xdr:rowOff>200025</xdr:rowOff>
    </xdr:to>
    <xdr:sp macro="" textlink="">
      <xdr:nvSpPr>
        <xdr:cNvPr id="17" name="Rectangle 16"/>
        <xdr:cNvSpPr/>
      </xdr:nvSpPr>
      <xdr:spPr>
        <a:xfrm>
          <a:off x="8410574" y="1943100"/>
          <a:ext cx="381001" cy="400050"/>
        </a:xfrm>
        <a:prstGeom prst="rect">
          <a:avLst/>
        </a:prstGeom>
        <a:noFill/>
        <a:ln w="6350">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GB" sz="1100"/>
        </a:p>
      </xdr:txBody>
    </xdr:sp>
    <xdr:clientData/>
  </xdr:twoCellAnchor>
  <xdr:twoCellAnchor editAs="oneCell">
    <xdr:from>
      <xdr:col>23</xdr:col>
      <xdr:colOff>152401</xdr:colOff>
      <xdr:row>1</xdr:row>
      <xdr:rowOff>9525</xdr:rowOff>
    </xdr:from>
    <xdr:to>
      <xdr:col>26</xdr:col>
      <xdr:colOff>103815</xdr:colOff>
      <xdr:row>4</xdr:row>
      <xdr:rowOff>152400</xdr:rowOff>
    </xdr:to>
    <xdr:pic>
      <xdr:nvPicPr>
        <xdr:cNvPr id="18" name="Picture 17"/>
        <xdr:cNvPicPr>
          <a:picLocks noChangeAspect="1" noChangeArrowheads="1"/>
        </xdr:cNvPicPr>
      </xdr:nvPicPr>
      <xdr:blipFill>
        <a:blip xmlns:r="http://schemas.openxmlformats.org/officeDocument/2006/relationships" r:embed="rId1" cstate="print"/>
        <a:srcRect l="31733" t="21875" r="62067" b="70949"/>
        <a:stretch>
          <a:fillRect/>
        </a:stretch>
      </xdr:blipFill>
      <xdr:spPr bwMode="auto">
        <a:xfrm>
          <a:off x="9763126" y="200025"/>
          <a:ext cx="1170614" cy="762000"/>
        </a:xfrm>
        <a:prstGeom prst="rect">
          <a:avLst/>
        </a:prstGeom>
        <a:noFill/>
        <a:ln w="1">
          <a:noFill/>
          <a:miter lim="800000"/>
          <a:headEnd/>
          <a:tailEnd type="none" w="med" len="med"/>
        </a:ln>
        <a:effec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39</xdr:col>
      <xdr:colOff>3695700</xdr:colOff>
      <xdr:row>0</xdr:row>
      <xdr:rowOff>0</xdr:rowOff>
    </xdr:from>
    <xdr:to>
      <xdr:col>40</xdr:col>
      <xdr:colOff>5943</xdr:colOff>
      <xdr:row>5</xdr:row>
      <xdr:rowOff>0</xdr:rowOff>
    </xdr:to>
    <xdr:pic>
      <xdr:nvPicPr>
        <xdr:cNvPr id="2" name="Picture 1"/>
        <xdr:cNvPicPr>
          <a:picLocks noChangeAspect="1" noChangeArrowheads="1"/>
        </xdr:cNvPicPr>
      </xdr:nvPicPr>
      <xdr:blipFill>
        <a:blip xmlns:r="http://schemas.openxmlformats.org/officeDocument/2006/relationships" r:embed="rId1" cstate="print"/>
        <a:srcRect l="31733" t="21875" r="62067" b="70949"/>
        <a:stretch>
          <a:fillRect/>
        </a:stretch>
      </xdr:blipFill>
      <xdr:spPr bwMode="auto">
        <a:xfrm>
          <a:off x="14887575" y="0"/>
          <a:ext cx="1425168" cy="952500"/>
        </a:xfrm>
        <a:prstGeom prst="rect">
          <a:avLst/>
        </a:prstGeom>
        <a:noFill/>
        <a:ln w="1">
          <a:noFill/>
          <a:miter lim="800000"/>
          <a:headEnd/>
          <a:tailEnd type="none" w="med" len="med"/>
        </a:ln>
        <a:effec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581026</xdr:colOff>
      <xdr:row>0</xdr:row>
      <xdr:rowOff>0</xdr:rowOff>
    </xdr:from>
    <xdr:to>
      <xdr:col>7</xdr:col>
      <xdr:colOff>2044294</xdr:colOff>
      <xdr:row>3</xdr:row>
      <xdr:rowOff>0</xdr:rowOff>
    </xdr:to>
    <xdr:pic>
      <xdr:nvPicPr>
        <xdr:cNvPr id="2" name="Picture 1"/>
        <xdr:cNvPicPr>
          <a:picLocks noChangeAspect="1" noChangeArrowheads="1"/>
        </xdr:cNvPicPr>
      </xdr:nvPicPr>
      <xdr:blipFill>
        <a:blip xmlns:r="http://schemas.openxmlformats.org/officeDocument/2006/relationships" r:embed="rId1" cstate="print"/>
        <a:srcRect l="31733" t="21875" r="62067" b="70949"/>
        <a:stretch>
          <a:fillRect/>
        </a:stretch>
      </xdr:blipFill>
      <xdr:spPr bwMode="auto">
        <a:xfrm>
          <a:off x="14887576" y="0"/>
          <a:ext cx="1463268" cy="952500"/>
        </a:xfrm>
        <a:prstGeom prst="rect">
          <a:avLst/>
        </a:prstGeom>
        <a:noFill/>
        <a:ln w="1">
          <a:noFill/>
          <a:miter lim="800000"/>
          <a:headEnd/>
          <a:tailEnd type="none" w="med" len="med"/>
        </a:ln>
        <a:effec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13</xdr:col>
      <xdr:colOff>581026</xdr:colOff>
      <xdr:row>0</xdr:row>
      <xdr:rowOff>0</xdr:rowOff>
    </xdr:from>
    <xdr:to>
      <xdr:col>13</xdr:col>
      <xdr:colOff>2006194</xdr:colOff>
      <xdr:row>3</xdr:row>
      <xdr:rowOff>0</xdr:rowOff>
    </xdr:to>
    <xdr:pic>
      <xdr:nvPicPr>
        <xdr:cNvPr id="2" name="Picture 1"/>
        <xdr:cNvPicPr>
          <a:picLocks noChangeAspect="1" noChangeArrowheads="1"/>
        </xdr:cNvPicPr>
      </xdr:nvPicPr>
      <xdr:blipFill>
        <a:blip xmlns:r="http://schemas.openxmlformats.org/officeDocument/2006/relationships" r:embed="rId1" cstate="print"/>
        <a:srcRect l="31733" t="21875" r="62067" b="70949"/>
        <a:stretch>
          <a:fillRect/>
        </a:stretch>
      </xdr:blipFill>
      <xdr:spPr bwMode="auto">
        <a:xfrm>
          <a:off x="14887576" y="0"/>
          <a:ext cx="1463268" cy="952500"/>
        </a:xfrm>
        <a:prstGeom prst="rect">
          <a:avLst/>
        </a:prstGeom>
        <a:noFill/>
        <a:ln w="1">
          <a:noFill/>
          <a:miter lim="800000"/>
          <a:headEnd/>
          <a:tailEnd type="none" w="med" len="med"/>
        </a:ln>
        <a:effec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16</xdr:col>
      <xdr:colOff>428625</xdr:colOff>
      <xdr:row>0</xdr:row>
      <xdr:rowOff>0</xdr:rowOff>
    </xdr:from>
    <xdr:to>
      <xdr:col>18</xdr:col>
      <xdr:colOff>606018</xdr:colOff>
      <xdr:row>4</xdr:row>
      <xdr:rowOff>142875</xdr:rowOff>
    </xdr:to>
    <xdr:pic>
      <xdr:nvPicPr>
        <xdr:cNvPr id="2" name="Picture 1"/>
        <xdr:cNvPicPr>
          <a:picLocks noChangeAspect="1" noChangeArrowheads="1"/>
        </xdr:cNvPicPr>
      </xdr:nvPicPr>
      <xdr:blipFill>
        <a:blip xmlns:r="http://schemas.openxmlformats.org/officeDocument/2006/relationships" r:embed="rId1" cstate="print"/>
        <a:srcRect l="31733" t="21875" r="62067" b="70949"/>
        <a:stretch>
          <a:fillRect/>
        </a:stretch>
      </xdr:blipFill>
      <xdr:spPr bwMode="auto">
        <a:xfrm>
          <a:off x="14516100" y="0"/>
          <a:ext cx="1425168" cy="952500"/>
        </a:xfrm>
        <a:prstGeom prst="rect">
          <a:avLst/>
        </a:prstGeom>
        <a:noFill/>
        <a:ln w="1">
          <a:noFill/>
          <a:miter lim="800000"/>
          <a:headEnd/>
          <a:tailEnd type="none" w="med" len="med"/>
        </a:ln>
        <a:effec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16</xdr:col>
      <xdr:colOff>9753600</xdr:colOff>
      <xdr:row>0</xdr:row>
      <xdr:rowOff>0</xdr:rowOff>
    </xdr:from>
    <xdr:to>
      <xdr:col>16</xdr:col>
      <xdr:colOff>9753844</xdr:colOff>
      <xdr:row>5</xdr:row>
      <xdr:rowOff>130580</xdr:rowOff>
    </xdr:to>
    <xdr:pic>
      <xdr:nvPicPr>
        <xdr:cNvPr id="2" name="Picture 1"/>
        <xdr:cNvPicPr>
          <a:picLocks noChangeAspect="1" noChangeArrowheads="1"/>
        </xdr:cNvPicPr>
      </xdr:nvPicPr>
      <xdr:blipFill>
        <a:blip xmlns:r="http://schemas.openxmlformats.org/officeDocument/2006/relationships" r:embed="rId1" cstate="print"/>
        <a:srcRect l="31733" t="21875" r="62067" b="70949"/>
        <a:stretch>
          <a:fillRect/>
        </a:stretch>
      </xdr:blipFill>
      <xdr:spPr bwMode="auto">
        <a:xfrm>
          <a:off x="20069175" y="0"/>
          <a:ext cx="1780931" cy="1149755"/>
        </a:xfrm>
        <a:prstGeom prst="rect">
          <a:avLst/>
        </a:prstGeom>
        <a:noFill/>
        <a:ln w="1">
          <a:noFill/>
          <a:miter lim="800000"/>
          <a:headEnd/>
          <a:tailEnd type="none" w="med" len="med"/>
        </a:ln>
        <a:effectLst/>
      </xdr:spPr>
    </xdr:pic>
    <xdr:clientData/>
  </xdr:twoCellAnchor>
  <xdr:twoCellAnchor editAs="oneCell">
    <xdr:from>
      <xdr:col>16</xdr:col>
      <xdr:colOff>10370342</xdr:colOff>
      <xdr:row>0</xdr:row>
      <xdr:rowOff>0</xdr:rowOff>
    </xdr:from>
    <xdr:to>
      <xdr:col>16</xdr:col>
      <xdr:colOff>12151273</xdr:colOff>
      <xdr:row>5</xdr:row>
      <xdr:rowOff>135342</xdr:rowOff>
    </xdr:to>
    <xdr:pic>
      <xdr:nvPicPr>
        <xdr:cNvPr id="3" name="Picture 2"/>
        <xdr:cNvPicPr>
          <a:picLocks noChangeAspect="1" noChangeArrowheads="1"/>
        </xdr:cNvPicPr>
      </xdr:nvPicPr>
      <xdr:blipFill>
        <a:blip xmlns:r="http://schemas.openxmlformats.org/officeDocument/2006/relationships" r:embed="rId1" cstate="print"/>
        <a:srcRect l="31733" t="21875" r="62067" b="70949"/>
        <a:stretch>
          <a:fillRect/>
        </a:stretch>
      </xdr:blipFill>
      <xdr:spPr bwMode="auto">
        <a:xfrm>
          <a:off x="20657342" y="0"/>
          <a:ext cx="1780931" cy="1159280"/>
        </a:xfrm>
        <a:prstGeom prst="rect">
          <a:avLst/>
        </a:prstGeom>
        <a:noFill/>
        <a:ln w="1">
          <a:noFill/>
          <a:miter lim="800000"/>
          <a:headEnd/>
          <a:tailEnd type="none" w="med" len="med"/>
        </a:ln>
        <a:effec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69</xdr:row>
      <xdr:rowOff>28575</xdr:rowOff>
    </xdr:from>
    <xdr:to>
      <xdr:col>6</xdr:col>
      <xdr:colOff>1247775</xdr:colOff>
      <xdr:row>90</xdr:row>
      <xdr:rowOff>38100</xdr:rowOff>
    </xdr:to>
    <xdr:pic>
      <xdr:nvPicPr>
        <xdr:cNvPr id="2" name="Picture 1"/>
        <xdr:cNvPicPr>
          <a:picLocks noChangeAspect="1" noChangeArrowheads="1"/>
        </xdr:cNvPicPr>
      </xdr:nvPicPr>
      <xdr:blipFill>
        <a:blip xmlns:r="http://schemas.openxmlformats.org/officeDocument/2006/relationships" r:embed="rId1" cstate="print"/>
        <a:srcRect l="32761" t="34259" r="33022" b="26759"/>
        <a:stretch>
          <a:fillRect/>
        </a:stretch>
      </xdr:blipFill>
      <xdr:spPr bwMode="auto">
        <a:xfrm>
          <a:off x="0" y="14173200"/>
          <a:ext cx="6896100" cy="4010025"/>
        </a:xfrm>
        <a:prstGeom prst="rect">
          <a:avLst/>
        </a:prstGeom>
        <a:noFill/>
        <a:ln w="1">
          <a:noFill/>
          <a:miter lim="800000"/>
          <a:headEnd/>
          <a:tailEnd/>
        </a:ln>
      </xdr:spPr>
    </xdr:pic>
    <xdr:clientData/>
  </xdr:twoCellAnchor>
  <xdr:twoCellAnchor editAs="oneCell">
    <xdr:from>
      <xdr:col>8</xdr:col>
      <xdr:colOff>1979125</xdr:colOff>
      <xdr:row>0</xdr:row>
      <xdr:rowOff>0</xdr:rowOff>
    </xdr:from>
    <xdr:to>
      <xdr:col>8</xdr:col>
      <xdr:colOff>1981202</xdr:colOff>
      <xdr:row>2</xdr:row>
      <xdr:rowOff>0</xdr:rowOff>
    </xdr:to>
    <xdr:pic>
      <xdr:nvPicPr>
        <xdr:cNvPr id="3" name="Picture 2"/>
        <xdr:cNvPicPr>
          <a:picLocks noChangeAspect="1" noChangeArrowheads="1"/>
        </xdr:cNvPicPr>
      </xdr:nvPicPr>
      <xdr:blipFill>
        <a:blip xmlns:r="http://schemas.openxmlformats.org/officeDocument/2006/relationships" r:embed="rId2" cstate="print"/>
        <a:srcRect l="31733" t="21875" r="62067" b="70949"/>
        <a:stretch>
          <a:fillRect/>
        </a:stretch>
      </xdr:blipFill>
      <xdr:spPr bwMode="auto">
        <a:xfrm>
          <a:off x="12208975" y="0"/>
          <a:ext cx="1097452" cy="714375"/>
        </a:xfrm>
        <a:prstGeom prst="rect">
          <a:avLst/>
        </a:prstGeom>
        <a:noFill/>
        <a:ln w="1">
          <a:noFill/>
          <a:miter lim="800000"/>
          <a:headEnd/>
          <a:tailEnd type="none" w="med" len="med"/>
        </a:ln>
        <a:effectLst/>
      </xdr:spPr>
    </xdr:pic>
    <xdr:clientData/>
  </xdr:twoCellAnchor>
  <xdr:twoCellAnchor editAs="oneCell">
    <xdr:from>
      <xdr:col>8</xdr:col>
      <xdr:colOff>1979125</xdr:colOff>
      <xdr:row>16</xdr:row>
      <xdr:rowOff>180975</xdr:rowOff>
    </xdr:from>
    <xdr:to>
      <xdr:col>8</xdr:col>
      <xdr:colOff>1981202</xdr:colOff>
      <xdr:row>18</xdr:row>
      <xdr:rowOff>304800</xdr:rowOff>
    </xdr:to>
    <xdr:pic>
      <xdr:nvPicPr>
        <xdr:cNvPr id="4" name="Picture 3"/>
        <xdr:cNvPicPr>
          <a:picLocks noChangeAspect="1" noChangeArrowheads="1"/>
        </xdr:cNvPicPr>
      </xdr:nvPicPr>
      <xdr:blipFill>
        <a:blip xmlns:r="http://schemas.openxmlformats.org/officeDocument/2006/relationships" r:embed="rId2" cstate="print"/>
        <a:srcRect l="31733" t="21875" r="62067" b="70949"/>
        <a:stretch>
          <a:fillRect/>
        </a:stretch>
      </xdr:blipFill>
      <xdr:spPr bwMode="auto">
        <a:xfrm>
          <a:off x="12208975" y="3562350"/>
          <a:ext cx="1097452" cy="714375"/>
        </a:xfrm>
        <a:prstGeom prst="rect">
          <a:avLst/>
        </a:prstGeom>
        <a:noFill/>
        <a:ln w="1">
          <a:noFill/>
          <a:miter lim="800000"/>
          <a:headEnd/>
          <a:tailEnd type="none" w="med" len="med"/>
        </a:ln>
        <a:effectLst/>
      </xdr:spPr>
    </xdr:pic>
    <xdr:clientData/>
  </xdr:twoCellAnchor>
  <xdr:twoCellAnchor editAs="oneCell">
    <xdr:from>
      <xdr:col>8</xdr:col>
      <xdr:colOff>1979125</xdr:colOff>
      <xdr:row>65</xdr:row>
      <xdr:rowOff>180975</xdr:rowOff>
    </xdr:from>
    <xdr:to>
      <xdr:col>8</xdr:col>
      <xdr:colOff>1981202</xdr:colOff>
      <xdr:row>67</xdr:row>
      <xdr:rowOff>304800</xdr:rowOff>
    </xdr:to>
    <xdr:pic>
      <xdr:nvPicPr>
        <xdr:cNvPr id="5" name="Picture 4"/>
        <xdr:cNvPicPr>
          <a:picLocks noChangeAspect="1" noChangeArrowheads="1"/>
        </xdr:cNvPicPr>
      </xdr:nvPicPr>
      <xdr:blipFill>
        <a:blip xmlns:r="http://schemas.openxmlformats.org/officeDocument/2006/relationships" r:embed="rId2" cstate="print"/>
        <a:srcRect l="31733" t="21875" r="62067" b="70949"/>
        <a:stretch>
          <a:fillRect/>
        </a:stretch>
      </xdr:blipFill>
      <xdr:spPr bwMode="auto">
        <a:xfrm>
          <a:off x="12208975" y="13230225"/>
          <a:ext cx="1097452" cy="714375"/>
        </a:xfrm>
        <a:prstGeom prst="rect">
          <a:avLst/>
        </a:prstGeom>
        <a:noFill/>
        <a:ln w="1">
          <a:noFill/>
          <a:miter lim="800000"/>
          <a:headEnd/>
          <a:tailEnd type="none" w="med" len="med"/>
        </a:ln>
        <a:effectLst/>
      </xdr:spPr>
    </xdr:pic>
    <xdr:clientData/>
  </xdr:twoCellAnchor>
  <xdr:twoCellAnchor editAs="oneCell">
    <xdr:from>
      <xdr:col>8</xdr:col>
      <xdr:colOff>1979125</xdr:colOff>
      <xdr:row>90</xdr:row>
      <xdr:rowOff>180975</xdr:rowOff>
    </xdr:from>
    <xdr:to>
      <xdr:col>8</xdr:col>
      <xdr:colOff>1981202</xdr:colOff>
      <xdr:row>92</xdr:row>
      <xdr:rowOff>304800</xdr:rowOff>
    </xdr:to>
    <xdr:pic>
      <xdr:nvPicPr>
        <xdr:cNvPr id="6" name="Picture 5"/>
        <xdr:cNvPicPr>
          <a:picLocks noChangeAspect="1" noChangeArrowheads="1"/>
        </xdr:cNvPicPr>
      </xdr:nvPicPr>
      <xdr:blipFill>
        <a:blip xmlns:r="http://schemas.openxmlformats.org/officeDocument/2006/relationships" r:embed="rId2" cstate="print"/>
        <a:srcRect l="31733" t="21875" r="62067" b="70949"/>
        <a:stretch>
          <a:fillRect/>
        </a:stretch>
      </xdr:blipFill>
      <xdr:spPr bwMode="auto">
        <a:xfrm>
          <a:off x="12208975" y="18326100"/>
          <a:ext cx="1097452" cy="714375"/>
        </a:xfrm>
        <a:prstGeom prst="rect">
          <a:avLst/>
        </a:prstGeom>
        <a:noFill/>
        <a:ln w="1">
          <a:noFill/>
          <a:miter lim="800000"/>
          <a:headEnd/>
          <a:tailEnd type="none" w="med" len="med"/>
        </a:ln>
        <a:effectLst/>
      </xdr:spPr>
    </xdr:pic>
    <xdr:clientData/>
  </xdr:twoCellAnchor>
  <xdr:twoCellAnchor editAs="oneCell">
    <xdr:from>
      <xdr:col>8</xdr:col>
      <xdr:colOff>2000250</xdr:colOff>
      <xdr:row>0</xdr:row>
      <xdr:rowOff>0</xdr:rowOff>
    </xdr:from>
    <xdr:to>
      <xdr:col>8</xdr:col>
      <xdr:colOff>3085856</xdr:colOff>
      <xdr:row>1</xdr:row>
      <xdr:rowOff>306615</xdr:rowOff>
    </xdr:to>
    <xdr:pic>
      <xdr:nvPicPr>
        <xdr:cNvPr id="7" name="Picture 6"/>
        <xdr:cNvPicPr>
          <a:picLocks noChangeAspect="1" noChangeArrowheads="1"/>
        </xdr:cNvPicPr>
      </xdr:nvPicPr>
      <xdr:blipFill>
        <a:blip xmlns:r="http://schemas.openxmlformats.org/officeDocument/2006/relationships" r:embed="rId2" cstate="print"/>
        <a:srcRect l="31733" t="21875" r="62067" b="70949"/>
        <a:stretch>
          <a:fillRect/>
        </a:stretch>
      </xdr:blipFill>
      <xdr:spPr bwMode="auto">
        <a:xfrm>
          <a:off x="12230100" y="0"/>
          <a:ext cx="1085606" cy="706665"/>
        </a:xfrm>
        <a:prstGeom prst="rect">
          <a:avLst/>
        </a:prstGeom>
        <a:noFill/>
        <a:ln w="1">
          <a:noFill/>
          <a:miter lim="800000"/>
          <a:headEnd/>
          <a:tailEnd type="none" w="med" len="med"/>
        </a:ln>
        <a:effectLst/>
      </xdr:spPr>
    </xdr:pic>
    <xdr:clientData/>
  </xdr:twoCellAnchor>
  <xdr:twoCellAnchor editAs="oneCell">
    <xdr:from>
      <xdr:col>8</xdr:col>
      <xdr:colOff>1979125</xdr:colOff>
      <xdr:row>17</xdr:row>
      <xdr:rowOff>0</xdr:rowOff>
    </xdr:from>
    <xdr:to>
      <xdr:col>8</xdr:col>
      <xdr:colOff>1981202</xdr:colOff>
      <xdr:row>19</xdr:row>
      <xdr:rowOff>0</xdr:rowOff>
    </xdr:to>
    <xdr:pic>
      <xdr:nvPicPr>
        <xdr:cNvPr id="8" name="Picture 7"/>
        <xdr:cNvPicPr>
          <a:picLocks noChangeAspect="1" noChangeArrowheads="1"/>
        </xdr:cNvPicPr>
      </xdr:nvPicPr>
      <xdr:blipFill>
        <a:blip xmlns:r="http://schemas.openxmlformats.org/officeDocument/2006/relationships" r:embed="rId2" cstate="print"/>
        <a:srcRect l="31733" t="21875" r="62067" b="70949"/>
        <a:stretch>
          <a:fillRect/>
        </a:stretch>
      </xdr:blipFill>
      <xdr:spPr bwMode="auto">
        <a:xfrm>
          <a:off x="12208975" y="0"/>
          <a:ext cx="2077" cy="714375"/>
        </a:xfrm>
        <a:prstGeom prst="rect">
          <a:avLst/>
        </a:prstGeom>
        <a:noFill/>
        <a:ln w="1">
          <a:noFill/>
          <a:miter lim="800000"/>
          <a:headEnd/>
          <a:tailEnd type="none" w="med" len="med"/>
        </a:ln>
        <a:effectLst/>
      </xdr:spPr>
    </xdr:pic>
    <xdr:clientData/>
  </xdr:twoCellAnchor>
  <xdr:twoCellAnchor editAs="oneCell">
    <xdr:from>
      <xdr:col>8</xdr:col>
      <xdr:colOff>2000250</xdr:colOff>
      <xdr:row>17</xdr:row>
      <xdr:rowOff>0</xdr:rowOff>
    </xdr:from>
    <xdr:to>
      <xdr:col>8</xdr:col>
      <xdr:colOff>3085856</xdr:colOff>
      <xdr:row>18</xdr:row>
      <xdr:rowOff>306615</xdr:rowOff>
    </xdr:to>
    <xdr:pic>
      <xdr:nvPicPr>
        <xdr:cNvPr id="9" name="Picture 8"/>
        <xdr:cNvPicPr>
          <a:picLocks noChangeAspect="1" noChangeArrowheads="1"/>
        </xdr:cNvPicPr>
      </xdr:nvPicPr>
      <xdr:blipFill>
        <a:blip xmlns:r="http://schemas.openxmlformats.org/officeDocument/2006/relationships" r:embed="rId2" cstate="print"/>
        <a:srcRect l="31733" t="21875" r="62067" b="70949"/>
        <a:stretch>
          <a:fillRect/>
        </a:stretch>
      </xdr:blipFill>
      <xdr:spPr bwMode="auto">
        <a:xfrm>
          <a:off x="12230100" y="0"/>
          <a:ext cx="1085606" cy="706665"/>
        </a:xfrm>
        <a:prstGeom prst="rect">
          <a:avLst/>
        </a:prstGeom>
        <a:noFill/>
        <a:ln w="1">
          <a:noFill/>
          <a:miter lim="800000"/>
          <a:headEnd/>
          <a:tailEnd type="none" w="med" len="med"/>
        </a:ln>
        <a:effectLst/>
      </xdr:spPr>
    </xdr:pic>
    <xdr:clientData/>
  </xdr:twoCellAnchor>
  <xdr:twoCellAnchor editAs="oneCell">
    <xdr:from>
      <xdr:col>8</xdr:col>
      <xdr:colOff>1979125</xdr:colOff>
      <xdr:row>66</xdr:row>
      <xdr:rowOff>0</xdr:rowOff>
    </xdr:from>
    <xdr:to>
      <xdr:col>8</xdr:col>
      <xdr:colOff>1981202</xdr:colOff>
      <xdr:row>68</xdr:row>
      <xdr:rowOff>0</xdr:rowOff>
    </xdr:to>
    <xdr:pic>
      <xdr:nvPicPr>
        <xdr:cNvPr id="10" name="Picture 9"/>
        <xdr:cNvPicPr>
          <a:picLocks noChangeAspect="1" noChangeArrowheads="1"/>
        </xdr:cNvPicPr>
      </xdr:nvPicPr>
      <xdr:blipFill>
        <a:blip xmlns:r="http://schemas.openxmlformats.org/officeDocument/2006/relationships" r:embed="rId2" cstate="print"/>
        <a:srcRect l="31733" t="21875" r="62067" b="70949"/>
        <a:stretch>
          <a:fillRect/>
        </a:stretch>
      </xdr:blipFill>
      <xdr:spPr bwMode="auto">
        <a:xfrm>
          <a:off x="12208975" y="0"/>
          <a:ext cx="2077" cy="714375"/>
        </a:xfrm>
        <a:prstGeom prst="rect">
          <a:avLst/>
        </a:prstGeom>
        <a:noFill/>
        <a:ln w="1">
          <a:noFill/>
          <a:miter lim="800000"/>
          <a:headEnd/>
          <a:tailEnd type="none" w="med" len="med"/>
        </a:ln>
        <a:effectLst/>
      </xdr:spPr>
    </xdr:pic>
    <xdr:clientData/>
  </xdr:twoCellAnchor>
  <xdr:twoCellAnchor editAs="oneCell">
    <xdr:from>
      <xdr:col>8</xdr:col>
      <xdr:colOff>2000250</xdr:colOff>
      <xdr:row>66</xdr:row>
      <xdr:rowOff>0</xdr:rowOff>
    </xdr:from>
    <xdr:to>
      <xdr:col>8</xdr:col>
      <xdr:colOff>3085856</xdr:colOff>
      <xdr:row>67</xdr:row>
      <xdr:rowOff>306615</xdr:rowOff>
    </xdr:to>
    <xdr:pic>
      <xdr:nvPicPr>
        <xdr:cNvPr id="11" name="Picture 10"/>
        <xdr:cNvPicPr>
          <a:picLocks noChangeAspect="1" noChangeArrowheads="1"/>
        </xdr:cNvPicPr>
      </xdr:nvPicPr>
      <xdr:blipFill>
        <a:blip xmlns:r="http://schemas.openxmlformats.org/officeDocument/2006/relationships" r:embed="rId2" cstate="print"/>
        <a:srcRect l="31733" t="21875" r="62067" b="70949"/>
        <a:stretch>
          <a:fillRect/>
        </a:stretch>
      </xdr:blipFill>
      <xdr:spPr bwMode="auto">
        <a:xfrm>
          <a:off x="12230100" y="0"/>
          <a:ext cx="1085606" cy="706665"/>
        </a:xfrm>
        <a:prstGeom prst="rect">
          <a:avLst/>
        </a:prstGeom>
        <a:noFill/>
        <a:ln w="1">
          <a:noFill/>
          <a:miter lim="800000"/>
          <a:headEnd/>
          <a:tailEnd type="none" w="med" len="med"/>
        </a:ln>
        <a:effectLst/>
      </xdr:spPr>
    </xdr:pic>
    <xdr:clientData/>
  </xdr:twoCellAnchor>
  <xdr:twoCellAnchor editAs="oneCell">
    <xdr:from>
      <xdr:col>8</xdr:col>
      <xdr:colOff>1979125</xdr:colOff>
      <xdr:row>91</xdr:row>
      <xdr:rowOff>0</xdr:rowOff>
    </xdr:from>
    <xdr:to>
      <xdr:col>8</xdr:col>
      <xdr:colOff>1981202</xdr:colOff>
      <xdr:row>93</xdr:row>
      <xdr:rowOff>0</xdr:rowOff>
    </xdr:to>
    <xdr:pic>
      <xdr:nvPicPr>
        <xdr:cNvPr id="12" name="Picture 11"/>
        <xdr:cNvPicPr>
          <a:picLocks noChangeAspect="1" noChangeArrowheads="1"/>
        </xdr:cNvPicPr>
      </xdr:nvPicPr>
      <xdr:blipFill>
        <a:blip xmlns:r="http://schemas.openxmlformats.org/officeDocument/2006/relationships" r:embed="rId2" cstate="print"/>
        <a:srcRect l="31733" t="21875" r="62067" b="70949"/>
        <a:stretch>
          <a:fillRect/>
        </a:stretch>
      </xdr:blipFill>
      <xdr:spPr bwMode="auto">
        <a:xfrm>
          <a:off x="12208975" y="0"/>
          <a:ext cx="2077" cy="714375"/>
        </a:xfrm>
        <a:prstGeom prst="rect">
          <a:avLst/>
        </a:prstGeom>
        <a:noFill/>
        <a:ln w="1">
          <a:noFill/>
          <a:miter lim="800000"/>
          <a:headEnd/>
          <a:tailEnd type="none" w="med" len="med"/>
        </a:ln>
        <a:effectLst/>
      </xdr:spPr>
    </xdr:pic>
    <xdr:clientData/>
  </xdr:twoCellAnchor>
  <xdr:twoCellAnchor editAs="oneCell">
    <xdr:from>
      <xdr:col>8</xdr:col>
      <xdr:colOff>2000250</xdr:colOff>
      <xdr:row>91</xdr:row>
      <xdr:rowOff>0</xdr:rowOff>
    </xdr:from>
    <xdr:to>
      <xdr:col>8</xdr:col>
      <xdr:colOff>3085856</xdr:colOff>
      <xdr:row>92</xdr:row>
      <xdr:rowOff>306615</xdr:rowOff>
    </xdr:to>
    <xdr:pic>
      <xdr:nvPicPr>
        <xdr:cNvPr id="13" name="Picture 12"/>
        <xdr:cNvPicPr>
          <a:picLocks noChangeAspect="1" noChangeArrowheads="1"/>
        </xdr:cNvPicPr>
      </xdr:nvPicPr>
      <xdr:blipFill>
        <a:blip xmlns:r="http://schemas.openxmlformats.org/officeDocument/2006/relationships" r:embed="rId2" cstate="print"/>
        <a:srcRect l="31733" t="21875" r="62067" b="70949"/>
        <a:stretch>
          <a:fillRect/>
        </a:stretch>
      </xdr:blipFill>
      <xdr:spPr bwMode="auto">
        <a:xfrm>
          <a:off x="12230100" y="0"/>
          <a:ext cx="1085606" cy="706665"/>
        </a:xfrm>
        <a:prstGeom prst="rect">
          <a:avLst/>
        </a:prstGeom>
        <a:noFill/>
        <a:ln w="1">
          <a:noFill/>
          <a:miter lim="800000"/>
          <a:headEnd/>
          <a:tailEnd type="none" w="med" len="med"/>
        </a:ln>
        <a:effectLst/>
      </xdr:spPr>
    </xdr:pic>
    <xdr:clientData/>
  </xdr:twoCellAnchor>
  <xdr:twoCellAnchor editAs="oneCell">
    <xdr:from>
      <xdr:col>0</xdr:col>
      <xdr:colOff>0</xdr:colOff>
      <xdr:row>69</xdr:row>
      <xdr:rowOff>28575</xdr:rowOff>
    </xdr:from>
    <xdr:to>
      <xdr:col>6</xdr:col>
      <xdr:colOff>609600</xdr:colOff>
      <xdr:row>90</xdr:row>
      <xdr:rowOff>38100</xdr:rowOff>
    </xdr:to>
    <xdr:pic>
      <xdr:nvPicPr>
        <xdr:cNvPr id="14" name="Picture 13"/>
        <xdr:cNvPicPr>
          <a:picLocks noChangeAspect="1" noChangeArrowheads="1"/>
        </xdr:cNvPicPr>
      </xdr:nvPicPr>
      <xdr:blipFill>
        <a:blip xmlns:r="http://schemas.openxmlformats.org/officeDocument/2006/relationships" r:embed="rId1" cstate="print"/>
        <a:srcRect l="32761" t="34259" r="33022" b="26759"/>
        <a:stretch>
          <a:fillRect/>
        </a:stretch>
      </xdr:blipFill>
      <xdr:spPr bwMode="auto">
        <a:xfrm>
          <a:off x="0" y="14173200"/>
          <a:ext cx="6257925" cy="4010025"/>
        </a:xfrm>
        <a:prstGeom prst="rect">
          <a:avLst/>
        </a:prstGeom>
        <a:noFill/>
        <a:ln w="1">
          <a:noFill/>
          <a:miter lim="800000"/>
          <a:headEnd/>
          <a:tailEnd/>
        </a:ln>
      </xdr:spPr>
    </xdr:pic>
    <xdr:clientData/>
  </xdr:twoCellAnchor>
  <xdr:twoCellAnchor editAs="oneCell">
    <xdr:from>
      <xdr:col>8</xdr:col>
      <xdr:colOff>1979125</xdr:colOff>
      <xdr:row>0</xdr:row>
      <xdr:rowOff>0</xdr:rowOff>
    </xdr:from>
    <xdr:to>
      <xdr:col>8</xdr:col>
      <xdr:colOff>1981202</xdr:colOff>
      <xdr:row>2</xdr:row>
      <xdr:rowOff>0</xdr:rowOff>
    </xdr:to>
    <xdr:pic>
      <xdr:nvPicPr>
        <xdr:cNvPr id="15" name="Picture 14"/>
        <xdr:cNvPicPr>
          <a:picLocks noChangeAspect="1" noChangeArrowheads="1"/>
        </xdr:cNvPicPr>
      </xdr:nvPicPr>
      <xdr:blipFill>
        <a:blip xmlns:r="http://schemas.openxmlformats.org/officeDocument/2006/relationships" r:embed="rId2" cstate="print"/>
        <a:srcRect l="31733" t="21875" r="62067" b="70949"/>
        <a:stretch>
          <a:fillRect/>
        </a:stretch>
      </xdr:blipFill>
      <xdr:spPr bwMode="auto">
        <a:xfrm>
          <a:off x="12208975" y="0"/>
          <a:ext cx="2077" cy="714375"/>
        </a:xfrm>
        <a:prstGeom prst="rect">
          <a:avLst/>
        </a:prstGeom>
        <a:noFill/>
        <a:ln w="1">
          <a:noFill/>
          <a:miter lim="800000"/>
          <a:headEnd/>
          <a:tailEnd type="none" w="med" len="med"/>
        </a:ln>
        <a:effectLst/>
      </xdr:spPr>
    </xdr:pic>
    <xdr:clientData/>
  </xdr:twoCellAnchor>
  <xdr:twoCellAnchor editAs="oneCell">
    <xdr:from>
      <xdr:col>8</xdr:col>
      <xdr:colOff>1979125</xdr:colOff>
      <xdr:row>16</xdr:row>
      <xdr:rowOff>180975</xdr:rowOff>
    </xdr:from>
    <xdr:to>
      <xdr:col>8</xdr:col>
      <xdr:colOff>1981202</xdr:colOff>
      <xdr:row>18</xdr:row>
      <xdr:rowOff>304800</xdr:rowOff>
    </xdr:to>
    <xdr:pic>
      <xdr:nvPicPr>
        <xdr:cNvPr id="17" name="Picture 16"/>
        <xdr:cNvPicPr>
          <a:picLocks noChangeAspect="1" noChangeArrowheads="1"/>
        </xdr:cNvPicPr>
      </xdr:nvPicPr>
      <xdr:blipFill>
        <a:blip xmlns:r="http://schemas.openxmlformats.org/officeDocument/2006/relationships" r:embed="rId2" cstate="print"/>
        <a:srcRect l="31733" t="21875" r="62067" b="70949"/>
        <a:stretch>
          <a:fillRect/>
        </a:stretch>
      </xdr:blipFill>
      <xdr:spPr bwMode="auto">
        <a:xfrm>
          <a:off x="12208975" y="3562350"/>
          <a:ext cx="2077" cy="714375"/>
        </a:xfrm>
        <a:prstGeom prst="rect">
          <a:avLst/>
        </a:prstGeom>
        <a:noFill/>
        <a:ln w="1">
          <a:noFill/>
          <a:miter lim="800000"/>
          <a:headEnd/>
          <a:tailEnd type="none" w="med" len="med"/>
        </a:ln>
        <a:effectLst/>
      </xdr:spPr>
    </xdr:pic>
    <xdr:clientData/>
  </xdr:twoCellAnchor>
  <xdr:twoCellAnchor editAs="oneCell">
    <xdr:from>
      <xdr:col>8</xdr:col>
      <xdr:colOff>1979125</xdr:colOff>
      <xdr:row>17</xdr:row>
      <xdr:rowOff>0</xdr:rowOff>
    </xdr:from>
    <xdr:to>
      <xdr:col>8</xdr:col>
      <xdr:colOff>1981202</xdr:colOff>
      <xdr:row>19</xdr:row>
      <xdr:rowOff>0</xdr:rowOff>
    </xdr:to>
    <xdr:pic>
      <xdr:nvPicPr>
        <xdr:cNvPr id="18" name="Picture 17"/>
        <xdr:cNvPicPr>
          <a:picLocks noChangeAspect="1" noChangeArrowheads="1"/>
        </xdr:cNvPicPr>
      </xdr:nvPicPr>
      <xdr:blipFill>
        <a:blip xmlns:r="http://schemas.openxmlformats.org/officeDocument/2006/relationships" r:embed="rId2" cstate="print"/>
        <a:srcRect l="31733" t="21875" r="62067" b="70949"/>
        <a:stretch>
          <a:fillRect/>
        </a:stretch>
      </xdr:blipFill>
      <xdr:spPr bwMode="auto">
        <a:xfrm>
          <a:off x="12208975" y="3571875"/>
          <a:ext cx="2077" cy="714375"/>
        </a:xfrm>
        <a:prstGeom prst="rect">
          <a:avLst/>
        </a:prstGeom>
        <a:noFill/>
        <a:ln w="1">
          <a:noFill/>
          <a:miter lim="800000"/>
          <a:headEnd/>
          <a:tailEnd type="none" w="med" len="med"/>
        </a:ln>
        <a:effectLst/>
      </xdr:spPr>
    </xdr:pic>
    <xdr:clientData/>
  </xdr:twoCellAnchor>
  <xdr:twoCellAnchor editAs="oneCell">
    <xdr:from>
      <xdr:col>8</xdr:col>
      <xdr:colOff>1979125</xdr:colOff>
      <xdr:row>65</xdr:row>
      <xdr:rowOff>180975</xdr:rowOff>
    </xdr:from>
    <xdr:to>
      <xdr:col>8</xdr:col>
      <xdr:colOff>1981202</xdr:colOff>
      <xdr:row>67</xdr:row>
      <xdr:rowOff>304800</xdr:rowOff>
    </xdr:to>
    <xdr:pic>
      <xdr:nvPicPr>
        <xdr:cNvPr id="20" name="Picture 19"/>
        <xdr:cNvPicPr>
          <a:picLocks noChangeAspect="1" noChangeArrowheads="1"/>
        </xdr:cNvPicPr>
      </xdr:nvPicPr>
      <xdr:blipFill>
        <a:blip xmlns:r="http://schemas.openxmlformats.org/officeDocument/2006/relationships" r:embed="rId2" cstate="print"/>
        <a:srcRect l="31733" t="21875" r="62067" b="70949"/>
        <a:stretch>
          <a:fillRect/>
        </a:stretch>
      </xdr:blipFill>
      <xdr:spPr bwMode="auto">
        <a:xfrm>
          <a:off x="12208975" y="13230225"/>
          <a:ext cx="2077" cy="714375"/>
        </a:xfrm>
        <a:prstGeom prst="rect">
          <a:avLst/>
        </a:prstGeom>
        <a:noFill/>
        <a:ln w="1">
          <a:noFill/>
          <a:miter lim="800000"/>
          <a:headEnd/>
          <a:tailEnd type="none" w="med" len="med"/>
        </a:ln>
        <a:effectLst/>
      </xdr:spPr>
    </xdr:pic>
    <xdr:clientData/>
  </xdr:twoCellAnchor>
  <xdr:twoCellAnchor editAs="oneCell">
    <xdr:from>
      <xdr:col>8</xdr:col>
      <xdr:colOff>1979125</xdr:colOff>
      <xdr:row>66</xdr:row>
      <xdr:rowOff>0</xdr:rowOff>
    </xdr:from>
    <xdr:to>
      <xdr:col>8</xdr:col>
      <xdr:colOff>1981202</xdr:colOff>
      <xdr:row>68</xdr:row>
      <xdr:rowOff>0</xdr:rowOff>
    </xdr:to>
    <xdr:pic>
      <xdr:nvPicPr>
        <xdr:cNvPr id="21" name="Picture 20"/>
        <xdr:cNvPicPr>
          <a:picLocks noChangeAspect="1" noChangeArrowheads="1"/>
        </xdr:cNvPicPr>
      </xdr:nvPicPr>
      <xdr:blipFill>
        <a:blip xmlns:r="http://schemas.openxmlformats.org/officeDocument/2006/relationships" r:embed="rId2" cstate="print"/>
        <a:srcRect l="31733" t="21875" r="62067" b="70949"/>
        <a:stretch>
          <a:fillRect/>
        </a:stretch>
      </xdr:blipFill>
      <xdr:spPr bwMode="auto">
        <a:xfrm>
          <a:off x="12208975" y="13239750"/>
          <a:ext cx="2077" cy="714375"/>
        </a:xfrm>
        <a:prstGeom prst="rect">
          <a:avLst/>
        </a:prstGeom>
        <a:noFill/>
        <a:ln w="1">
          <a:noFill/>
          <a:miter lim="800000"/>
          <a:headEnd/>
          <a:tailEnd type="none" w="med" len="med"/>
        </a:ln>
        <a:effectLst/>
      </xdr:spPr>
    </xdr:pic>
    <xdr:clientData/>
  </xdr:twoCellAnchor>
  <xdr:twoCellAnchor editAs="oneCell">
    <xdr:from>
      <xdr:col>8</xdr:col>
      <xdr:colOff>1979125</xdr:colOff>
      <xdr:row>90</xdr:row>
      <xdr:rowOff>180975</xdr:rowOff>
    </xdr:from>
    <xdr:to>
      <xdr:col>8</xdr:col>
      <xdr:colOff>1981202</xdr:colOff>
      <xdr:row>92</xdr:row>
      <xdr:rowOff>304800</xdr:rowOff>
    </xdr:to>
    <xdr:pic>
      <xdr:nvPicPr>
        <xdr:cNvPr id="23" name="Picture 22"/>
        <xdr:cNvPicPr>
          <a:picLocks noChangeAspect="1" noChangeArrowheads="1"/>
        </xdr:cNvPicPr>
      </xdr:nvPicPr>
      <xdr:blipFill>
        <a:blip xmlns:r="http://schemas.openxmlformats.org/officeDocument/2006/relationships" r:embed="rId2" cstate="print"/>
        <a:srcRect l="31733" t="21875" r="62067" b="70949"/>
        <a:stretch>
          <a:fillRect/>
        </a:stretch>
      </xdr:blipFill>
      <xdr:spPr bwMode="auto">
        <a:xfrm>
          <a:off x="12208975" y="18326100"/>
          <a:ext cx="2077" cy="714375"/>
        </a:xfrm>
        <a:prstGeom prst="rect">
          <a:avLst/>
        </a:prstGeom>
        <a:noFill/>
        <a:ln w="1">
          <a:noFill/>
          <a:miter lim="800000"/>
          <a:headEnd/>
          <a:tailEnd type="none" w="med" len="med"/>
        </a:ln>
        <a:effectLst/>
      </xdr:spPr>
    </xdr:pic>
    <xdr:clientData/>
  </xdr:twoCellAnchor>
  <xdr:twoCellAnchor editAs="oneCell">
    <xdr:from>
      <xdr:col>8</xdr:col>
      <xdr:colOff>1979125</xdr:colOff>
      <xdr:row>91</xdr:row>
      <xdr:rowOff>0</xdr:rowOff>
    </xdr:from>
    <xdr:to>
      <xdr:col>8</xdr:col>
      <xdr:colOff>1981202</xdr:colOff>
      <xdr:row>93</xdr:row>
      <xdr:rowOff>0</xdr:rowOff>
    </xdr:to>
    <xdr:pic>
      <xdr:nvPicPr>
        <xdr:cNvPr id="24" name="Picture 23"/>
        <xdr:cNvPicPr>
          <a:picLocks noChangeAspect="1" noChangeArrowheads="1"/>
        </xdr:cNvPicPr>
      </xdr:nvPicPr>
      <xdr:blipFill>
        <a:blip xmlns:r="http://schemas.openxmlformats.org/officeDocument/2006/relationships" r:embed="rId2" cstate="print"/>
        <a:srcRect l="31733" t="21875" r="62067" b="70949"/>
        <a:stretch>
          <a:fillRect/>
        </a:stretch>
      </xdr:blipFill>
      <xdr:spPr bwMode="auto">
        <a:xfrm>
          <a:off x="12208975" y="18335625"/>
          <a:ext cx="2077" cy="866775"/>
        </a:xfrm>
        <a:prstGeom prst="rect">
          <a:avLst/>
        </a:prstGeom>
        <a:noFill/>
        <a:ln w="1">
          <a:noFill/>
          <a:miter lim="800000"/>
          <a:headEnd/>
          <a:tailEnd type="none" w="med" len="med"/>
        </a:ln>
        <a:effec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dimension ref="A1:AA35"/>
  <sheetViews>
    <sheetView tabSelected="1" workbookViewId="0">
      <selection activeCell="AH22" sqref="AH22"/>
    </sheetView>
  </sheetViews>
  <sheetFormatPr defaultRowHeight="15"/>
  <cols>
    <col min="1" max="1" width="6" customWidth="1"/>
    <col min="3" max="25" width="6.140625" customWidth="1"/>
    <col min="26" max="28" width="6" customWidth="1"/>
  </cols>
  <sheetData>
    <row r="1" spans="1:27">
      <c r="A1" s="16"/>
      <c r="B1" s="16"/>
      <c r="C1" s="16"/>
      <c r="D1" s="16"/>
      <c r="E1" s="16"/>
      <c r="F1" s="16"/>
      <c r="G1" s="16"/>
      <c r="H1" s="16"/>
      <c r="I1" s="16"/>
      <c r="J1" s="16"/>
      <c r="K1" s="16"/>
      <c r="L1" s="16"/>
      <c r="M1" s="16"/>
      <c r="N1" s="16"/>
      <c r="O1" s="16"/>
      <c r="P1" s="16"/>
      <c r="Q1" s="16"/>
      <c r="R1" s="16"/>
      <c r="S1" s="16"/>
      <c r="T1" s="16"/>
      <c r="U1" s="16"/>
      <c r="V1" s="16"/>
      <c r="W1" s="16"/>
      <c r="X1" s="16"/>
      <c r="Y1" s="16"/>
      <c r="Z1" s="16"/>
      <c r="AA1" s="16"/>
    </row>
    <row r="2" spans="1:27" ht="18.75">
      <c r="A2" s="16"/>
      <c r="B2" s="34" t="s">
        <v>17</v>
      </c>
      <c r="C2" s="16"/>
      <c r="D2" s="16"/>
      <c r="E2" s="16"/>
      <c r="F2" s="16"/>
      <c r="G2" s="16"/>
      <c r="H2" s="16"/>
      <c r="I2" s="16"/>
      <c r="J2" s="16"/>
      <c r="K2" s="16"/>
      <c r="L2" s="16"/>
      <c r="M2" s="16"/>
      <c r="N2" s="16"/>
      <c r="O2" s="16"/>
      <c r="P2" s="16"/>
      <c r="Q2" s="16"/>
      <c r="R2" s="16"/>
      <c r="S2" s="16"/>
      <c r="T2" s="16"/>
      <c r="U2" s="16"/>
      <c r="V2" s="16"/>
      <c r="W2" s="16"/>
      <c r="X2" s="16"/>
      <c r="Y2" s="16"/>
      <c r="Z2" s="16"/>
      <c r="AA2" s="16"/>
    </row>
    <row r="3" spans="1:27">
      <c r="A3" s="16"/>
      <c r="B3" s="16"/>
      <c r="C3" s="16"/>
      <c r="D3" s="16"/>
      <c r="E3" s="16"/>
      <c r="F3" s="16"/>
      <c r="G3" s="16"/>
      <c r="H3" s="16"/>
      <c r="I3" s="16"/>
      <c r="J3" s="16"/>
      <c r="K3" s="16"/>
      <c r="L3" s="16"/>
      <c r="M3" s="16"/>
      <c r="N3" s="16"/>
      <c r="O3" s="16"/>
      <c r="P3" s="16"/>
      <c r="Q3" s="16"/>
      <c r="R3" s="16"/>
      <c r="S3" s="16"/>
      <c r="T3" s="16"/>
      <c r="U3" s="16"/>
      <c r="V3" s="16"/>
      <c r="W3" s="16"/>
      <c r="X3" s="16"/>
      <c r="Y3" s="16"/>
      <c r="Z3" s="16"/>
      <c r="AA3" s="16"/>
    </row>
    <row r="4" spans="1:27">
      <c r="A4" s="16"/>
      <c r="B4" s="16"/>
      <c r="C4" s="16"/>
      <c r="D4" s="16"/>
      <c r="E4" s="16"/>
      <c r="F4" s="16"/>
      <c r="G4" s="16"/>
      <c r="H4" s="16"/>
      <c r="I4" s="16"/>
      <c r="J4" s="16"/>
      <c r="K4" s="16"/>
      <c r="L4" s="16"/>
      <c r="M4" s="16"/>
      <c r="N4" s="16"/>
      <c r="O4" s="16"/>
      <c r="P4" s="16"/>
      <c r="Q4" s="16"/>
      <c r="R4" s="16"/>
      <c r="S4" s="16"/>
      <c r="T4" s="16"/>
      <c r="U4" s="16"/>
      <c r="V4" s="16"/>
      <c r="W4" s="16"/>
      <c r="X4" s="16"/>
      <c r="Y4" s="16"/>
      <c r="Z4" s="16"/>
      <c r="AA4" s="16"/>
    </row>
    <row r="5" spans="1:27">
      <c r="A5" s="16"/>
      <c r="B5" s="16"/>
      <c r="C5" s="16"/>
      <c r="D5" s="16"/>
      <c r="E5" s="16"/>
      <c r="F5" s="16"/>
      <c r="G5" s="16"/>
      <c r="H5" s="16"/>
      <c r="I5" s="16"/>
      <c r="J5" s="16"/>
      <c r="K5" s="16"/>
      <c r="L5" s="16"/>
      <c r="M5" s="16"/>
      <c r="N5" s="16"/>
      <c r="O5" s="16"/>
      <c r="P5" s="16"/>
      <c r="Q5" s="16"/>
      <c r="R5" s="16"/>
      <c r="S5" s="16"/>
      <c r="T5" s="16"/>
      <c r="U5" s="16"/>
      <c r="V5" s="16"/>
      <c r="W5" s="16"/>
      <c r="X5" s="16"/>
      <c r="Y5" s="16"/>
      <c r="Z5" s="16"/>
      <c r="AA5" s="16"/>
    </row>
    <row r="6" spans="1:27">
      <c r="A6" s="16"/>
      <c r="B6" s="16"/>
      <c r="C6" s="16"/>
      <c r="D6" s="16"/>
      <c r="E6" s="16"/>
      <c r="F6" s="16"/>
      <c r="G6" s="16"/>
      <c r="H6" s="16"/>
      <c r="I6" s="16"/>
      <c r="J6" s="16"/>
      <c r="K6" s="16"/>
      <c r="L6" s="16"/>
      <c r="M6" s="16"/>
      <c r="N6" s="16"/>
      <c r="O6" s="16"/>
      <c r="P6" s="16"/>
      <c r="Q6" s="16"/>
      <c r="R6" s="16"/>
      <c r="S6" s="16"/>
      <c r="T6" s="16"/>
      <c r="U6" s="16"/>
      <c r="V6" s="16"/>
      <c r="W6" s="16"/>
      <c r="X6" s="16"/>
      <c r="Y6" s="16"/>
      <c r="Z6" s="16"/>
      <c r="AA6" s="16"/>
    </row>
    <row r="7" spans="1:27">
      <c r="A7" s="16"/>
      <c r="B7" s="17" t="s">
        <v>0</v>
      </c>
      <c r="C7" s="17"/>
      <c r="D7" s="17"/>
      <c r="E7" s="17"/>
      <c r="F7" s="17"/>
      <c r="G7" s="17"/>
      <c r="H7" s="17"/>
      <c r="I7" s="17"/>
      <c r="J7" s="17"/>
      <c r="K7" s="17" t="s">
        <v>7</v>
      </c>
      <c r="L7" s="17"/>
      <c r="M7" s="17"/>
      <c r="N7" s="17"/>
      <c r="O7" s="17"/>
      <c r="P7" s="17"/>
      <c r="Q7" s="17"/>
      <c r="R7" s="17"/>
      <c r="S7" s="17"/>
      <c r="T7" s="17" t="s">
        <v>8</v>
      </c>
      <c r="U7" s="17"/>
      <c r="V7" s="17"/>
      <c r="W7" s="17"/>
      <c r="X7" s="17"/>
      <c r="Y7" s="17"/>
      <c r="Z7" s="17"/>
      <c r="AA7" s="17"/>
    </row>
    <row r="8" spans="1:27">
      <c r="A8" s="16"/>
      <c r="B8" s="16" t="s">
        <v>19</v>
      </c>
      <c r="C8" s="16"/>
      <c r="D8" s="16"/>
      <c r="E8" s="16"/>
      <c r="F8" s="16"/>
      <c r="G8" s="16"/>
      <c r="H8" s="16"/>
      <c r="I8" s="16"/>
      <c r="J8" s="16"/>
      <c r="K8" s="16"/>
      <c r="L8" s="16"/>
      <c r="M8" s="16"/>
      <c r="N8" s="16"/>
      <c r="O8" s="16"/>
      <c r="P8" s="16"/>
      <c r="Q8" s="16"/>
      <c r="R8" s="16"/>
      <c r="S8" s="16"/>
      <c r="T8" s="16"/>
      <c r="U8" s="16"/>
      <c r="V8" s="16"/>
      <c r="W8" s="16"/>
      <c r="X8" s="16"/>
      <c r="Y8" s="16"/>
      <c r="Z8" s="16"/>
      <c r="AA8" s="16"/>
    </row>
    <row r="9" spans="1:27">
      <c r="A9" s="16"/>
      <c r="B9" s="16"/>
      <c r="C9" s="16"/>
      <c r="D9" s="16"/>
      <c r="E9" s="16"/>
      <c r="F9" s="16"/>
      <c r="G9" s="16"/>
      <c r="H9" s="16"/>
      <c r="I9" s="16"/>
      <c r="J9" s="16"/>
      <c r="K9" s="16"/>
      <c r="L9" s="16"/>
      <c r="M9" s="16"/>
      <c r="N9" s="16"/>
      <c r="O9" s="16"/>
      <c r="P9" s="16"/>
      <c r="Q9" s="16"/>
      <c r="R9" s="16"/>
      <c r="S9" s="16"/>
      <c r="T9" s="16"/>
      <c r="U9" s="16"/>
      <c r="V9" s="16"/>
      <c r="W9" s="16"/>
      <c r="X9" s="16"/>
      <c r="Y9" s="16"/>
      <c r="Z9" s="16"/>
      <c r="AA9" s="16"/>
    </row>
    <row r="10" spans="1:27">
      <c r="A10" s="16"/>
      <c r="B10" s="17" t="s">
        <v>4</v>
      </c>
      <c r="C10" s="16"/>
      <c r="D10" s="16"/>
      <c r="E10" s="16"/>
      <c r="F10" s="16"/>
      <c r="G10" s="16"/>
      <c r="H10" s="16"/>
      <c r="I10" s="16"/>
      <c r="J10" s="16"/>
      <c r="K10" s="17" t="s">
        <v>4</v>
      </c>
      <c r="L10" s="16"/>
      <c r="M10" s="16"/>
      <c r="N10" s="16"/>
      <c r="O10" s="16"/>
      <c r="P10" s="16"/>
      <c r="Q10" s="16"/>
      <c r="R10" s="16"/>
      <c r="S10" s="16"/>
      <c r="T10" s="17" t="s">
        <v>4</v>
      </c>
      <c r="U10" s="16"/>
      <c r="V10" s="16"/>
      <c r="W10" s="16"/>
      <c r="X10" s="16"/>
      <c r="Y10" s="16"/>
      <c r="Z10" s="16"/>
      <c r="AA10" s="16"/>
    </row>
    <row r="11" spans="1:27" ht="15.75" thickBot="1">
      <c r="A11" s="18"/>
      <c r="B11" s="17"/>
      <c r="C11" s="16"/>
      <c r="D11" s="20"/>
      <c r="E11" s="28" t="s">
        <v>13</v>
      </c>
      <c r="F11" s="20"/>
      <c r="G11" s="20"/>
      <c r="H11" s="16"/>
      <c r="I11" s="16"/>
      <c r="J11" s="16"/>
      <c r="K11" s="17"/>
      <c r="L11" s="20"/>
      <c r="M11" s="20"/>
      <c r="N11" s="28" t="s">
        <v>11</v>
      </c>
      <c r="O11" s="20"/>
      <c r="P11" s="20"/>
      <c r="Q11" s="16"/>
      <c r="R11" s="16"/>
      <c r="S11" s="16"/>
      <c r="T11" s="17"/>
      <c r="U11" s="20"/>
      <c r="V11" s="20"/>
      <c r="W11" s="28" t="s">
        <v>14</v>
      </c>
      <c r="X11" s="20"/>
      <c r="Y11" s="20"/>
      <c r="Z11" s="16"/>
      <c r="AA11" s="16"/>
    </row>
    <row r="12" spans="1:27" ht="15.75" thickTop="1">
      <c r="A12" s="16"/>
      <c r="B12" s="16"/>
      <c r="C12" s="19"/>
      <c r="D12" s="542">
        <v>3</v>
      </c>
      <c r="E12" s="543"/>
      <c r="F12" s="544"/>
      <c r="G12" s="31" t="s">
        <v>1</v>
      </c>
      <c r="H12" s="18"/>
      <c r="I12" s="16"/>
      <c r="J12" s="16"/>
      <c r="K12" s="19"/>
      <c r="L12" s="37"/>
      <c r="M12" s="470">
        <v>4.5</v>
      </c>
      <c r="N12" s="471"/>
      <c r="O12" s="472"/>
      <c r="P12" s="39" t="s">
        <v>9</v>
      </c>
      <c r="Q12" s="18"/>
      <c r="R12" s="16"/>
      <c r="S12" s="16"/>
      <c r="T12" s="19"/>
      <c r="U12" s="37"/>
      <c r="V12" s="470">
        <f>M12/D12</f>
        <v>1.5</v>
      </c>
      <c r="W12" s="471"/>
      <c r="X12" s="472"/>
      <c r="Y12" s="39" t="s">
        <v>9</v>
      </c>
      <c r="Z12" s="18"/>
      <c r="AA12" s="16"/>
    </row>
    <row r="13" spans="1:27">
      <c r="A13" s="16"/>
      <c r="B13" s="16"/>
      <c r="C13" s="19"/>
      <c r="D13" s="545"/>
      <c r="E13" s="546"/>
      <c r="F13" s="547"/>
      <c r="G13" s="32"/>
      <c r="H13" s="23"/>
      <c r="I13" s="16"/>
      <c r="J13" s="16"/>
      <c r="K13" s="19"/>
      <c r="L13" s="37"/>
      <c r="M13" s="473"/>
      <c r="N13" s="474"/>
      <c r="O13" s="475"/>
      <c r="P13" s="40"/>
      <c r="Q13" s="23"/>
      <c r="R13" s="16"/>
      <c r="S13" s="16"/>
      <c r="T13" s="19"/>
      <c r="U13" s="37"/>
      <c r="V13" s="473"/>
      <c r="W13" s="474"/>
      <c r="X13" s="475"/>
      <c r="Y13" s="40"/>
      <c r="Z13" s="23"/>
      <c r="AA13" s="16"/>
    </row>
    <row r="14" spans="1:27" ht="15.75" thickBot="1">
      <c r="A14" s="16"/>
      <c r="B14" s="16"/>
      <c r="C14" s="21"/>
      <c r="D14" s="545"/>
      <c r="E14" s="546"/>
      <c r="F14" s="547"/>
      <c r="G14" s="33"/>
      <c r="H14" s="23"/>
      <c r="I14" s="16"/>
      <c r="J14" s="16"/>
      <c r="K14" s="19"/>
      <c r="L14" s="38"/>
      <c r="M14" s="473"/>
      <c r="N14" s="474"/>
      <c r="O14" s="475"/>
      <c r="P14" s="41"/>
      <c r="Q14" s="23"/>
      <c r="R14" s="16"/>
      <c r="S14" s="16"/>
      <c r="T14" s="19"/>
      <c r="U14" s="38"/>
      <c r="V14" s="473"/>
      <c r="W14" s="474"/>
      <c r="X14" s="475"/>
      <c r="Y14" s="41"/>
      <c r="Z14" s="23"/>
      <c r="AA14" s="16"/>
    </row>
    <row r="15" spans="1:27" ht="16.5" thickTop="1" thickBot="1">
      <c r="A15" s="16"/>
      <c r="B15" s="19"/>
      <c r="C15" s="515"/>
      <c r="D15" s="531">
        <v>11</v>
      </c>
      <c r="E15" s="548"/>
      <c r="F15" s="552">
        <v>3</v>
      </c>
      <c r="G15" s="520"/>
      <c r="H15" s="18"/>
      <c r="I15" s="16"/>
      <c r="J15" s="16"/>
      <c r="K15" s="19"/>
      <c r="L15" s="529"/>
      <c r="M15" s="531">
        <v>63.5</v>
      </c>
      <c r="N15" s="533"/>
      <c r="O15" s="10">
        <v>12.3</v>
      </c>
      <c r="P15" s="492"/>
      <c r="Q15" s="18"/>
      <c r="R15" s="16"/>
      <c r="S15" s="16"/>
      <c r="T15" s="19"/>
      <c r="U15" s="476"/>
      <c r="V15" s="478">
        <f>M15/D15</f>
        <v>5.7727272727272725</v>
      </c>
      <c r="W15" s="480"/>
      <c r="X15" s="11">
        <f>O15/F15</f>
        <v>4.1000000000000005</v>
      </c>
      <c r="Y15" s="492"/>
      <c r="Z15" s="18"/>
      <c r="AA15" s="16"/>
    </row>
    <row r="16" spans="1:27" ht="16.5" thickTop="1" thickBot="1">
      <c r="A16" s="16"/>
      <c r="B16" s="19"/>
      <c r="C16" s="516"/>
      <c r="D16" s="532"/>
      <c r="E16" s="549"/>
      <c r="F16" s="553"/>
      <c r="G16" s="521"/>
      <c r="H16" s="18"/>
      <c r="I16" s="16"/>
      <c r="J16" s="16"/>
      <c r="K16" s="19"/>
      <c r="L16" s="530"/>
      <c r="M16" s="532"/>
      <c r="N16" s="534"/>
      <c r="O16" s="9">
        <v>22.1</v>
      </c>
      <c r="P16" s="493"/>
      <c r="Q16" s="18"/>
      <c r="R16" s="16"/>
      <c r="S16" s="16"/>
      <c r="T16" s="19"/>
      <c r="U16" s="477"/>
      <c r="V16" s="479"/>
      <c r="W16" s="481"/>
      <c r="X16" s="9">
        <f>O16/F15</f>
        <v>7.3666666666666671</v>
      </c>
      <c r="Y16" s="493"/>
      <c r="Z16" s="18"/>
      <c r="AA16" s="16"/>
    </row>
    <row r="17" spans="1:27" ht="16.5" thickTop="1" thickBot="1">
      <c r="A17" s="16"/>
      <c r="B17" s="19"/>
      <c r="C17" s="522">
        <v>52</v>
      </c>
      <c r="D17" s="523"/>
      <c r="E17" s="550">
        <v>2</v>
      </c>
      <c r="F17" s="466">
        <v>14</v>
      </c>
      <c r="G17" s="467"/>
      <c r="H17" s="18"/>
      <c r="I17" s="16"/>
      <c r="J17" s="16"/>
      <c r="K17" s="19"/>
      <c r="L17" s="482">
        <v>107.5</v>
      </c>
      <c r="M17" s="483"/>
      <c r="N17" s="7">
        <v>27.2</v>
      </c>
      <c r="O17" s="488">
        <v>144.4</v>
      </c>
      <c r="P17" s="494"/>
      <c r="Q17" s="18"/>
      <c r="R17" s="16"/>
      <c r="S17" s="16"/>
      <c r="T17" s="19"/>
      <c r="U17" s="482">
        <f>L17/C17</f>
        <v>2.0673076923076925</v>
      </c>
      <c r="V17" s="483"/>
      <c r="W17" s="6">
        <f>N17/E17</f>
        <v>13.6</v>
      </c>
      <c r="X17" s="488">
        <f>O17/F17</f>
        <v>10.314285714285715</v>
      </c>
      <c r="Y17" s="494"/>
      <c r="Z17" s="18"/>
      <c r="AA17" s="16"/>
    </row>
    <row r="18" spans="1:27" ht="16.5" thickTop="1" thickBot="1">
      <c r="A18" s="16"/>
      <c r="B18" s="19"/>
      <c r="C18" s="522"/>
      <c r="D18" s="523"/>
      <c r="E18" s="550"/>
      <c r="F18" s="466"/>
      <c r="G18" s="467"/>
      <c r="H18" s="18"/>
      <c r="I18" s="16"/>
      <c r="J18" s="16"/>
      <c r="K18" s="19"/>
      <c r="L18" s="482"/>
      <c r="M18" s="483"/>
      <c r="N18" s="8"/>
      <c r="O18" s="495"/>
      <c r="P18" s="494"/>
      <c r="Q18" s="18"/>
      <c r="R18" s="16"/>
      <c r="S18" s="16"/>
      <c r="T18" s="19"/>
      <c r="U18" s="482"/>
      <c r="V18" s="483"/>
      <c r="W18" s="4"/>
      <c r="X18" s="495"/>
      <c r="Y18" s="494"/>
      <c r="Z18" s="18"/>
      <c r="AA18" s="16"/>
    </row>
    <row r="19" spans="1:27" ht="16.5" thickTop="1" thickBot="1">
      <c r="A19" s="16"/>
      <c r="B19" s="19"/>
      <c r="C19" s="524"/>
      <c r="D19" s="525"/>
      <c r="E19" s="551"/>
      <c r="F19" s="468"/>
      <c r="G19" s="469"/>
      <c r="H19" s="18"/>
      <c r="I19" s="16"/>
      <c r="J19" s="16"/>
      <c r="K19" s="19"/>
      <c r="L19" s="484"/>
      <c r="M19" s="508"/>
      <c r="N19" s="3">
        <v>28.8</v>
      </c>
      <c r="O19" s="496"/>
      <c r="P19" s="497"/>
      <c r="Q19" s="18"/>
      <c r="R19" s="16"/>
      <c r="S19" s="16"/>
      <c r="T19" s="19"/>
      <c r="U19" s="484"/>
      <c r="V19" s="485"/>
      <c r="W19" s="5">
        <f>N19/E17</f>
        <v>14.4</v>
      </c>
      <c r="X19" s="496"/>
      <c r="Y19" s="497"/>
      <c r="Z19" s="18"/>
      <c r="AA19" s="16"/>
    </row>
    <row r="20" spans="1:27" ht="15.75" thickTop="1">
      <c r="A20" s="16"/>
      <c r="B20" s="16"/>
      <c r="C20" s="24" t="s">
        <v>22</v>
      </c>
      <c r="D20" s="25"/>
      <c r="E20" s="25"/>
      <c r="F20" s="26" t="s">
        <v>2</v>
      </c>
      <c r="G20" s="25"/>
      <c r="H20" s="16"/>
      <c r="I20" s="16"/>
      <c r="J20" s="16"/>
      <c r="K20" s="16"/>
      <c r="L20" s="24" t="s">
        <v>21</v>
      </c>
      <c r="M20" s="25"/>
      <c r="N20" s="25"/>
      <c r="O20" s="26" t="s">
        <v>10</v>
      </c>
      <c r="P20" s="25"/>
      <c r="Q20" s="16"/>
      <c r="R20" s="16"/>
      <c r="S20" s="16"/>
      <c r="T20" s="16"/>
      <c r="U20" s="24" t="s">
        <v>21</v>
      </c>
      <c r="V20" s="25"/>
      <c r="W20" s="25"/>
      <c r="X20" s="26" t="s">
        <v>10</v>
      </c>
      <c r="Y20" s="25"/>
      <c r="Z20" s="16"/>
      <c r="AA20" s="16"/>
    </row>
    <row r="21" spans="1:27">
      <c r="A21" s="16"/>
      <c r="B21" s="16"/>
      <c r="C21" s="16"/>
      <c r="D21" s="16"/>
      <c r="E21" s="16"/>
      <c r="F21" s="16"/>
      <c r="G21" s="16"/>
      <c r="H21" s="16"/>
      <c r="I21" s="16"/>
      <c r="J21" s="16"/>
      <c r="K21" s="16"/>
      <c r="L21" s="16"/>
      <c r="M21" s="16"/>
      <c r="N21" s="16"/>
      <c r="O21" s="27"/>
      <c r="P21" s="16"/>
      <c r="Q21" s="16"/>
      <c r="R21" s="16"/>
      <c r="S21" s="16"/>
      <c r="T21" s="16"/>
      <c r="U21" s="16"/>
      <c r="V21" s="16"/>
      <c r="W21" s="16"/>
      <c r="X21" s="27"/>
      <c r="Y21" s="16"/>
      <c r="Z21" s="16"/>
      <c r="AA21" s="16"/>
    </row>
    <row r="22" spans="1:27">
      <c r="A22" s="16"/>
      <c r="B22" s="17" t="s">
        <v>3</v>
      </c>
      <c r="C22" s="16"/>
      <c r="D22" s="16"/>
      <c r="E22" s="16"/>
      <c r="F22" s="16"/>
      <c r="G22" s="16"/>
      <c r="H22" s="16"/>
      <c r="I22" s="16"/>
      <c r="J22" s="16"/>
      <c r="K22" s="17" t="s">
        <v>3</v>
      </c>
      <c r="L22" s="16"/>
      <c r="M22" s="16"/>
      <c r="N22" s="16"/>
      <c r="O22" s="16"/>
      <c r="P22" s="16"/>
      <c r="Q22" s="16"/>
      <c r="R22" s="16"/>
      <c r="S22" s="16"/>
      <c r="T22" s="17" t="s">
        <v>3</v>
      </c>
      <c r="U22" s="16"/>
      <c r="V22" s="16"/>
      <c r="W22" s="16"/>
      <c r="X22" s="16"/>
      <c r="Y22" s="16"/>
      <c r="Z22" s="16"/>
      <c r="AA22" s="16"/>
    </row>
    <row r="23" spans="1:27" ht="15.75" thickBot="1">
      <c r="A23" s="16"/>
      <c r="B23" s="17"/>
      <c r="C23" s="20"/>
      <c r="D23" s="20"/>
      <c r="E23" s="28" t="s">
        <v>6</v>
      </c>
      <c r="F23" s="20"/>
      <c r="G23" s="20"/>
      <c r="H23" s="16"/>
      <c r="I23" s="16"/>
      <c r="J23" s="16"/>
      <c r="K23" s="17"/>
      <c r="L23" s="20"/>
      <c r="M23" s="20"/>
      <c r="N23" s="28" t="s">
        <v>15</v>
      </c>
      <c r="O23" s="20"/>
      <c r="P23" s="20"/>
      <c r="Q23" s="16"/>
      <c r="R23" s="16"/>
      <c r="S23" s="16"/>
      <c r="T23" s="17"/>
      <c r="U23" s="20"/>
      <c r="V23" s="20"/>
      <c r="W23" s="28" t="s">
        <v>16</v>
      </c>
      <c r="X23" s="20"/>
      <c r="Y23" s="20"/>
      <c r="Z23" s="16"/>
      <c r="AA23" s="16"/>
    </row>
    <row r="24" spans="1:27" ht="16.5" thickTop="1" thickBot="1">
      <c r="A24" s="16"/>
      <c r="B24" s="19"/>
      <c r="C24" s="29"/>
      <c r="D24" s="509"/>
      <c r="E24" s="535"/>
      <c r="F24" s="536"/>
      <c r="G24" s="31" t="s">
        <v>5</v>
      </c>
      <c r="H24" s="18"/>
      <c r="I24" s="16"/>
      <c r="J24" s="16"/>
      <c r="K24" s="19"/>
      <c r="L24" s="42"/>
      <c r="M24" s="509"/>
      <c r="N24" s="510"/>
      <c r="O24" s="511"/>
      <c r="P24" s="31" t="s">
        <v>9</v>
      </c>
      <c r="Q24" s="18"/>
      <c r="R24" s="16"/>
      <c r="S24" s="16"/>
      <c r="T24" s="19"/>
      <c r="U24" s="37"/>
      <c r="V24" s="498"/>
      <c r="W24" s="499"/>
      <c r="X24" s="500"/>
      <c r="Y24" s="39" t="s">
        <v>9</v>
      </c>
      <c r="Z24" s="18"/>
      <c r="AA24" s="16"/>
    </row>
    <row r="25" spans="1:27" ht="16.5" thickTop="1" thickBot="1">
      <c r="A25" s="16"/>
      <c r="B25" s="19"/>
      <c r="C25" s="29"/>
      <c r="D25" s="537"/>
      <c r="E25" s="538"/>
      <c r="F25" s="539"/>
      <c r="G25" s="32"/>
      <c r="H25" s="23"/>
      <c r="I25" s="16"/>
      <c r="J25" s="16"/>
      <c r="K25" s="19"/>
      <c r="L25" s="35"/>
      <c r="M25" s="512"/>
      <c r="N25" s="513"/>
      <c r="O25" s="514"/>
      <c r="P25" s="32"/>
      <c r="Q25" s="23"/>
      <c r="R25" s="16"/>
      <c r="S25" s="16"/>
      <c r="T25" s="19"/>
      <c r="U25" s="37"/>
      <c r="V25" s="501"/>
      <c r="W25" s="502"/>
      <c r="X25" s="503"/>
      <c r="Y25" s="40"/>
      <c r="Z25" s="23"/>
      <c r="AA25" s="16"/>
    </row>
    <row r="26" spans="1:27" ht="16.5" thickTop="1" thickBot="1">
      <c r="A26" s="16"/>
      <c r="B26" s="19"/>
      <c r="C26" s="30"/>
      <c r="D26" s="537"/>
      <c r="E26" s="538"/>
      <c r="F26" s="539"/>
      <c r="G26" s="33"/>
      <c r="H26" s="23"/>
      <c r="I26" s="16"/>
      <c r="J26" s="16"/>
      <c r="K26" s="19"/>
      <c r="L26" s="36"/>
      <c r="M26" s="512"/>
      <c r="N26" s="513"/>
      <c r="O26" s="514"/>
      <c r="P26" s="33"/>
      <c r="Q26" s="23"/>
      <c r="R26" s="16"/>
      <c r="S26" s="16"/>
      <c r="T26" s="19"/>
      <c r="U26" s="38"/>
      <c r="V26" s="501"/>
      <c r="W26" s="502"/>
      <c r="X26" s="503"/>
      <c r="Y26" s="43"/>
      <c r="Z26" s="23"/>
      <c r="AA26" s="16"/>
    </row>
    <row r="27" spans="1:27" ht="16.5" thickTop="1" thickBot="1">
      <c r="A27" s="16"/>
      <c r="B27" s="19"/>
      <c r="C27" s="515"/>
      <c r="D27" s="517">
        <v>4</v>
      </c>
      <c r="E27" s="540">
        <v>1</v>
      </c>
      <c r="F27" s="518"/>
      <c r="G27" s="520"/>
      <c r="H27" s="18"/>
      <c r="I27" s="16"/>
      <c r="J27" s="16"/>
      <c r="K27" s="19"/>
      <c r="L27" s="515"/>
      <c r="M27" s="517">
        <v>9.6</v>
      </c>
      <c r="N27" s="13">
        <v>9.8000000000000007</v>
      </c>
      <c r="O27" s="518"/>
      <c r="P27" s="520"/>
      <c r="Q27" s="18"/>
      <c r="R27" s="16"/>
      <c r="S27" s="16"/>
      <c r="T27" s="19"/>
      <c r="U27" s="476"/>
      <c r="V27" s="504">
        <f>M27/D27</f>
        <v>2.4</v>
      </c>
      <c r="W27" s="12">
        <f>N27/E27</f>
        <v>9.8000000000000007</v>
      </c>
      <c r="X27" s="506"/>
      <c r="Y27" s="464"/>
      <c r="Z27" s="18"/>
      <c r="AA27" s="16"/>
    </row>
    <row r="28" spans="1:27" ht="16.5" thickTop="1" thickBot="1">
      <c r="A28" s="16"/>
      <c r="B28" s="19"/>
      <c r="C28" s="516"/>
      <c r="D28" s="505"/>
      <c r="E28" s="541"/>
      <c r="F28" s="519"/>
      <c r="G28" s="521"/>
      <c r="H28" s="18"/>
      <c r="I28" s="16"/>
      <c r="J28" s="16"/>
      <c r="K28" s="19"/>
      <c r="L28" s="516"/>
      <c r="M28" s="505"/>
      <c r="N28" s="14">
        <v>8.4</v>
      </c>
      <c r="O28" s="519"/>
      <c r="P28" s="521"/>
      <c r="Q28" s="18"/>
      <c r="R28" s="16"/>
      <c r="S28" s="16"/>
      <c r="T28" s="19"/>
      <c r="U28" s="477"/>
      <c r="V28" s="505"/>
      <c r="W28" s="14">
        <f>N28/E27</f>
        <v>8.4</v>
      </c>
      <c r="X28" s="507"/>
      <c r="Y28" s="465"/>
      <c r="Z28" s="18"/>
      <c r="AA28" s="16"/>
    </row>
    <row r="29" spans="1:27" ht="15.75" thickTop="1">
      <c r="A29" s="16"/>
      <c r="B29" s="19"/>
      <c r="C29" s="522">
        <v>95</v>
      </c>
      <c r="D29" s="523"/>
      <c r="E29" s="526"/>
      <c r="F29" s="466">
        <v>1</v>
      </c>
      <c r="G29" s="467"/>
      <c r="H29" s="18"/>
      <c r="I29" s="16"/>
      <c r="J29" s="16"/>
      <c r="K29" s="19"/>
      <c r="L29" s="522">
        <v>182.1</v>
      </c>
      <c r="M29" s="523"/>
      <c r="N29" s="527"/>
      <c r="O29" s="466">
        <v>8.6</v>
      </c>
      <c r="P29" s="467"/>
      <c r="Q29" s="18"/>
      <c r="R29" s="16"/>
      <c r="S29" s="16"/>
      <c r="T29" s="19"/>
      <c r="U29" s="482">
        <f>L29/C29</f>
        <v>1.9168421052631579</v>
      </c>
      <c r="V29" s="483"/>
      <c r="W29" s="486"/>
      <c r="X29" s="488">
        <f>O29/F29</f>
        <v>8.6</v>
      </c>
      <c r="Y29" s="489"/>
      <c r="Z29" s="18"/>
      <c r="AA29" s="16"/>
    </row>
    <row r="30" spans="1:27">
      <c r="A30" s="16"/>
      <c r="B30" s="19"/>
      <c r="C30" s="522"/>
      <c r="D30" s="523"/>
      <c r="E30" s="527"/>
      <c r="F30" s="466"/>
      <c r="G30" s="467"/>
      <c r="H30" s="18"/>
      <c r="I30" s="16"/>
      <c r="J30" s="16"/>
      <c r="K30" s="19"/>
      <c r="L30" s="522"/>
      <c r="M30" s="523"/>
      <c r="N30" s="527"/>
      <c r="O30" s="466"/>
      <c r="P30" s="467"/>
      <c r="Q30" s="18"/>
      <c r="R30" s="16"/>
      <c r="S30" s="16"/>
      <c r="T30" s="19"/>
      <c r="U30" s="482"/>
      <c r="V30" s="483"/>
      <c r="W30" s="486"/>
      <c r="X30" s="488"/>
      <c r="Y30" s="489"/>
      <c r="Z30" s="18"/>
      <c r="AA30" s="16"/>
    </row>
    <row r="31" spans="1:27" ht="15.75" thickBot="1">
      <c r="A31" s="16"/>
      <c r="B31" s="19"/>
      <c r="C31" s="524"/>
      <c r="D31" s="525"/>
      <c r="E31" s="528"/>
      <c r="F31" s="468"/>
      <c r="G31" s="469"/>
      <c r="H31" s="18"/>
      <c r="I31" s="16"/>
      <c r="J31" s="16"/>
      <c r="K31" s="19"/>
      <c r="L31" s="524"/>
      <c r="M31" s="525"/>
      <c r="N31" s="528"/>
      <c r="O31" s="468"/>
      <c r="P31" s="469"/>
      <c r="Q31" s="18"/>
      <c r="R31" s="16"/>
      <c r="S31" s="16"/>
      <c r="T31" s="19"/>
      <c r="U31" s="484"/>
      <c r="V31" s="485"/>
      <c r="W31" s="487"/>
      <c r="X31" s="490"/>
      <c r="Y31" s="491"/>
      <c r="Z31" s="18"/>
      <c r="AA31" s="16"/>
    </row>
    <row r="32" spans="1:27" ht="15.75" thickTop="1">
      <c r="A32" s="16"/>
      <c r="B32" s="16"/>
      <c r="C32" s="24" t="s">
        <v>23</v>
      </c>
      <c r="D32" s="25"/>
      <c r="E32" s="25"/>
      <c r="F32" s="26" t="s">
        <v>12</v>
      </c>
      <c r="G32" s="25"/>
      <c r="H32" s="16"/>
      <c r="I32" s="16"/>
      <c r="J32" s="16"/>
      <c r="K32" s="16"/>
      <c r="L32" s="24" t="s">
        <v>18</v>
      </c>
      <c r="M32" s="25"/>
      <c r="N32" s="25"/>
      <c r="O32" s="26" t="s">
        <v>10</v>
      </c>
      <c r="P32" s="25"/>
      <c r="Q32" s="16"/>
      <c r="R32" s="16"/>
      <c r="S32" s="16"/>
      <c r="T32" s="16"/>
      <c r="U32" s="24" t="s">
        <v>18</v>
      </c>
      <c r="V32" s="25"/>
      <c r="W32" s="25"/>
      <c r="X32" s="26" t="s">
        <v>10</v>
      </c>
      <c r="Y32" s="25"/>
      <c r="Z32" s="16"/>
      <c r="AA32" s="19"/>
    </row>
    <row r="33" spans="1:27">
      <c r="A33" s="16"/>
      <c r="B33" s="16"/>
      <c r="C33" s="16"/>
      <c r="D33" s="16"/>
      <c r="E33" s="16"/>
      <c r="F33" s="16"/>
      <c r="G33" s="16"/>
      <c r="H33" s="16"/>
      <c r="I33" s="16"/>
      <c r="J33" s="16"/>
      <c r="K33" s="16"/>
      <c r="L33" s="16"/>
      <c r="M33" s="16"/>
      <c r="N33" s="16"/>
      <c r="O33" s="16"/>
      <c r="P33" s="16"/>
      <c r="Q33" s="16"/>
      <c r="R33" s="16"/>
      <c r="S33" s="16"/>
      <c r="T33" s="16"/>
      <c r="U33" s="16"/>
      <c r="V33" s="16"/>
      <c r="W33" s="16"/>
      <c r="X33" s="16"/>
      <c r="Y33" s="16"/>
      <c r="Z33" s="16"/>
      <c r="AA33" s="19"/>
    </row>
    <row r="34" spans="1:27">
      <c r="A34" s="16"/>
      <c r="B34" s="16" t="s">
        <v>20</v>
      </c>
      <c r="C34" s="16"/>
      <c r="D34" s="16"/>
      <c r="E34" s="16"/>
      <c r="F34" s="16"/>
      <c r="G34" s="16"/>
      <c r="H34" s="16"/>
      <c r="I34" s="16"/>
      <c r="J34" s="16"/>
      <c r="K34" s="16"/>
      <c r="L34" s="16"/>
      <c r="M34" s="16"/>
      <c r="N34" s="16"/>
      <c r="O34" s="16"/>
      <c r="P34" s="16"/>
      <c r="Q34" s="16"/>
      <c r="R34" s="16"/>
      <c r="S34" s="16"/>
      <c r="T34" s="16"/>
      <c r="U34" s="16"/>
      <c r="V34" s="16"/>
      <c r="W34" s="16"/>
      <c r="X34" s="16"/>
      <c r="Y34" s="16"/>
      <c r="Z34" s="16"/>
      <c r="AA34" s="19"/>
    </row>
    <row r="35" spans="1:27">
      <c r="A35" s="16"/>
      <c r="B35" s="16"/>
      <c r="C35" s="16"/>
      <c r="D35" s="16"/>
      <c r="E35" s="16"/>
      <c r="F35" s="16"/>
      <c r="G35" s="16"/>
      <c r="H35" s="16"/>
      <c r="I35" s="16"/>
      <c r="J35" s="16"/>
      <c r="K35" s="16"/>
      <c r="L35" s="16"/>
      <c r="M35" s="16"/>
      <c r="N35" s="16"/>
      <c r="O35" s="16"/>
      <c r="P35" s="16"/>
      <c r="Q35" s="16"/>
      <c r="R35" s="16"/>
      <c r="S35" s="16"/>
      <c r="T35" s="16"/>
      <c r="U35" s="16"/>
      <c r="V35" s="16"/>
      <c r="W35" s="16"/>
      <c r="X35" s="16"/>
      <c r="Y35" s="16"/>
      <c r="Z35" s="16"/>
      <c r="AA35" s="19"/>
    </row>
  </sheetData>
  <mergeCells count="48">
    <mergeCell ref="D15:D16"/>
    <mergeCell ref="E15:E16"/>
    <mergeCell ref="C17:D19"/>
    <mergeCell ref="E17:E19"/>
    <mergeCell ref="F17:G19"/>
    <mergeCell ref="F15:F16"/>
    <mergeCell ref="G15:G16"/>
    <mergeCell ref="C15:C16"/>
    <mergeCell ref="C29:D31"/>
    <mergeCell ref="E29:E31"/>
    <mergeCell ref="F29:G31"/>
    <mergeCell ref="M12:O14"/>
    <mergeCell ref="L15:L16"/>
    <mergeCell ref="M15:M16"/>
    <mergeCell ref="N15:N16"/>
    <mergeCell ref="L29:M31"/>
    <mergeCell ref="N29:N31"/>
    <mergeCell ref="D24:F26"/>
    <mergeCell ref="C27:C28"/>
    <mergeCell ref="D27:D28"/>
    <mergeCell ref="E27:E28"/>
    <mergeCell ref="F27:F28"/>
    <mergeCell ref="G27:G28"/>
    <mergeCell ref="D12:F14"/>
    <mergeCell ref="X27:X28"/>
    <mergeCell ref="L17:M19"/>
    <mergeCell ref="O17:P19"/>
    <mergeCell ref="M24:O26"/>
    <mergeCell ref="L27:L28"/>
    <mergeCell ref="M27:M28"/>
    <mergeCell ref="O27:O28"/>
    <mergeCell ref="P27:P28"/>
    <mergeCell ref="Y27:Y28"/>
    <mergeCell ref="O29:P31"/>
    <mergeCell ref="V12:X14"/>
    <mergeCell ref="U15:U16"/>
    <mergeCell ref="V15:V16"/>
    <mergeCell ref="W15:W16"/>
    <mergeCell ref="U29:V31"/>
    <mergeCell ref="W29:W31"/>
    <mergeCell ref="X29:Y31"/>
    <mergeCell ref="P15:P16"/>
    <mergeCell ref="Y15:Y16"/>
    <mergeCell ref="U17:V19"/>
    <mergeCell ref="X17:Y19"/>
    <mergeCell ref="V24:X26"/>
    <mergeCell ref="U27:U28"/>
    <mergeCell ref="V27:V2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N87"/>
  <sheetViews>
    <sheetView topLeftCell="A37" zoomScaleNormal="100" workbookViewId="0">
      <selection activeCell="AO10" sqref="AO10"/>
    </sheetView>
  </sheetViews>
  <sheetFormatPr defaultRowHeight="15"/>
  <cols>
    <col min="1" max="1" width="25.140625" customWidth="1"/>
    <col min="2" max="2" width="28.28515625" bestFit="1" customWidth="1"/>
    <col min="3" max="3" width="12.5703125" customWidth="1"/>
    <col min="4" max="18" width="12.5703125" hidden="1" customWidth="1"/>
    <col min="19" max="19" width="12.5703125" customWidth="1"/>
    <col min="20" max="20" width="76.7109375" customWidth="1"/>
    <col min="21" max="38" width="9.140625" hidden="1" customWidth="1"/>
    <col min="39" max="39" width="12.5703125" customWidth="1"/>
    <col min="40" max="40" width="76.7109375" customWidth="1"/>
  </cols>
  <sheetData>
    <row r="1" spans="1:40">
      <c r="A1" s="126" t="s">
        <v>252</v>
      </c>
      <c r="B1" s="127"/>
      <c r="C1" s="128" t="s">
        <v>253</v>
      </c>
      <c r="S1" s="129">
        <v>1.02</v>
      </c>
      <c r="T1" s="129" t="s">
        <v>254</v>
      </c>
      <c r="AM1" s="2"/>
      <c r="AN1" s="130"/>
    </row>
    <row r="2" spans="1:40">
      <c r="A2" s="131" t="s">
        <v>255</v>
      </c>
      <c r="B2" s="132">
        <v>5.6999999999999993E-3</v>
      </c>
      <c r="C2" s="133" t="s">
        <v>256</v>
      </c>
      <c r="D2" s="134"/>
      <c r="E2" s="135"/>
      <c r="F2" s="135"/>
      <c r="G2" s="135"/>
      <c r="H2" s="135"/>
      <c r="I2" s="135"/>
      <c r="J2" s="135"/>
      <c r="K2" s="135"/>
      <c r="L2" s="135"/>
      <c r="M2" s="135"/>
      <c r="N2" s="135"/>
      <c r="O2" s="135"/>
      <c r="P2" s="135"/>
      <c r="Q2" s="135"/>
      <c r="R2" s="135"/>
      <c r="S2" s="136" t="s">
        <v>257</v>
      </c>
      <c r="T2" s="137"/>
      <c r="AM2" s="136" t="s">
        <v>257</v>
      </c>
      <c r="AN2" s="137"/>
    </row>
    <row r="3" spans="1:40">
      <c r="A3" s="138"/>
      <c r="B3" s="139" t="s">
        <v>258</v>
      </c>
      <c r="C3" s="140" t="s">
        <v>259</v>
      </c>
      <c r="D3" s="135"/>
      <c r="E3" s="135"/>
      <c r="F3" s="135"/>
      <c r="G3" s="135"/>
      <c r="H3" s="135"/>
      <c r="I3" s="135"/>
      <c r="J3" s="135"/>
      <c r="K3" s="135"/>
      <c r="L3" s="135"/>
      <c r="M3" s="135"/>
      <c r="N3" s="135"/>
      <c r="O3" s="135"/>
      <c r="P3" s="135"/>
      <c r="Q3" s="135"/>
      <c r="R3" s="135"/>
      <c r="S3" s="141" t="s">
        <v>260</v>
      </c>
      <c r="T3" s="142"/>
      <c r="AM3" s="141" t="s">
        <v>260</v>
      </c>
      <c r="AN3" s="142"/>
    </row>
    <row r="4" spans="1:40">
      <c r="A4" s="143" t="s">
        <v>261</v>
      </c>
      <c r="B4" s="143" t="s">
        <v>262</v>
      </c>
      <c r="C4" s="144" t="s">
        <v>263</v>
      </c>
      <c r="D4" s="145">
        <v>2016</v>
      </c>
      <c r="E4" s="145">
        <v>2017</v>
      </c>
      <c r="F4" s="145">
        <v>2018</v>
      </c>
      <c r="G4" s="145">
        <v>2019</v>
      </c>
      <c r="H4" s="145">
        <v>2020</v>
      </c>
      <c r="I4" s="145">
        <v>2021</v>
      </c>
      <c r="J4" s="145">
        <v>2022</v>
      </c>
      <c r="K4" s="145">
        <v>2023</v>
      </c>
      <c r="L4" s="145">
        <v>2024</v>
      </c>
      <c r="M4" s="145">
        <v>2025</v>
      </c>
      <c r="N4" s="145">
        <v>2026</v>
      </c>
      <c r="O4" s="145">
        <v>2027</v>
      </c>
      <c r="P4" s="145">
        <v>2028</v>
      </c>
      <c r="Q4" s="145">
        <v>2029</v>
      </c>
      <c r="R4" s="145">
        <v>2030</v>
      </c>
      <c r="S4" s="146">
        <v>2031</v>
      </c>
      <c r="T4" s="147" t="s">
        <v>264</v>
      </c>
      <c r="U4" s="148">
        <v>2032</v>
      </c>
      <c r="V4" s="148">
        <v>2033</v>
      </c>
      <c r="W4" s="148">
        <v>2034</v>
      </c>
      <c r="X4" s="148">
        <v>2035</v>
      </c>
      <c r="Y4" s="148">
        <v>2036</v>
      </c>
      <c r="Z4" s="148">
        <v>2037</v>
      </c>
      <c r="AA4" s="148">
        <v>2038</v>
      </c>
      <c r="AB4" s="148">
        <v>2039</v>
      </c>
      <c r="AC4" s="148">
        <v>2040</v>
      </c>
      <c r="AD4" s="148">
        <v>2041</v>
      </c>
      <c r="AE4" s="148">
        <v>2042</v>
      </c>
      <c r="AF4" s="148">
        <v>2043</v>
      </c>
      <c r="AG4" s="148">
        <v>2044</v>
      </c>
      <c r="AH4" s="148">
        <v>2045</v>
      </c>
      <c r="AI4" s="148">
        <v>2046</v>
      </c>
      <c r="AJ4" s="148">
        <v>2047</v>
      </c>
      <c r="AK4" s="148">
        <v>2048</v>
      </c>
      <c r="AL4" s="148">
        <v>2049</v>
      </c>
      <c r="AM4" s="146">
        <v>2050</v>
      </c>
      <c r="AN4" s="147" t="s">
        <v>265</v>
      </c>
    </row>
    <row r="5" spans="1:40">
      <c r="A5" s="149" t="s">
        <v>266</v>
      </c>
      <c r="B5" s="150"/>
      <c r="C5" s="150">
        <v>760490</v>
      </c>
      <c r="D5" s="151">
        <v>780034.59299999999</v>
      </c>
      <c r="E5" s="151">
        <v>795548.58900000004</v>
      </c>
      <c r="F5" s="151">
        <v>811372.86492000008</v>
      </c>
      <c r="G5" s="151">
        <v>827513.6263584001</v>
      </c>
      <c r="H5" s="151">
        <v>843977.20302556816</v>
      </c>
      <c r="I5" s="151">
        <v>860770.05122607958</v>
      </c>
      <c r="J5" s="151">
        <v>877898.75639060116</v>
      </c>
      <c r="K5" s="151">
        <v>895370.0356584132</v>
      </c>
      <c r="L5" s="151">
        <v>913190.74051158142</v>
      </c>
      <c r="M5" s="151">
        <v>931367.85946181312</v>
      </c>
      <c r="N5" s="151">
        <v>949908.52079104935</v>
      </c>
      <c r="O5" s="151">
        <v>968819.99534687039</v>
      </c>
      <c r="P5" s="151">
        <v>988109.69939380779</v>
      </c>
      <c r="Q5" s="151">
        <v>1007785.197521684</v>
      </c>
      <c r="R5" s="151">
        <v>1027854.2056121177</v>
      </c>
      <c r="S5" s="152">
        <v>1048324.59386436</v>
      </c>
      <c r="T5" s="142"/>
      <c r="U5" s="151">
        <v>1069204.3898816474</v>
      </c>
      <c r="V5" s="151">
        <v>1090501.7818192805</v>
      </c>
      <c r="W5" s="151">
        <v>1112225.121595666</v>
      </c>
      <c r="X5" s="151">
        <v>1134382.9281675795</v>
      </c>
      <c r="Y5" s="151">
        <v>1156983.8908709311</v>
      </c>
      <c r="Z5" s="151">
        <v>1180036.8728283497</v>
      </c>
      <c r="AA5" s="151">
        <v>1203550.9144249167</v>
      </c>
      <c r="AB5" s="151">
        <v>1227535.2368534151</v>
      </c>
      <c r="AC5" s="151">
        <v>1251999.2457304834</v>
      </c>
      <c r="AD5" s="151">
        <v>1276952.534785093</v>
      </c>
      <c r="AE5" s="151">
        <v>1302404.8896207949</v>
      </c>
      <c r="AF5" s="151">
        <v>1328366.2915532109</v>
      </c>
      <c r="AG5" s="151">
        <v>1354846.9215242751</v>
      </c>
      <c r="AH5" s="151">
        <v>1381857.1640947605</v>
      </c>
      <c r="AI5" s="151">
        <v>1409407.6115166559</v>
      </c>
      <c r="AJ5" s="151">
        <v>1437509.0678869891</v>
      </c>
      <c r="AK5" s="151">
        <v>1466172.553384729</v>
      </c>
      <c r="AL5" s="151">
        <v>1495409.3085924236</v>
      </c>
      <c r="AM5" s="152">
        <v>1525230.798904272</v>
      </c>
      <c r="AN5" s="142"/>
    </row>
    <row r="6" spans="1:40">
      <c r="A6" s="149" t="s">
        <v>267</v>
      </c>
      <c r="B6" s="150"/>
      <c r="C6" s="150">
        <v>7643798</v>
      </c>
      <c r="D6" s="151">
        <v>7840243.6085999999</v>
      </c>
      <c r="E6" s="151">
        <v>7996177.0877999999</v>
      </c>
      <c r="F6" s="151">
        <v>8155229.2365840003</v>
      </c>
      <c r="G6" s="151">
        <v>8317462.4283436807</v>
      </c>
      <c r="H6" s="151">
        <v>8482940.283938555</v>
      </c>
      <c r="I6" s="151">
        <v>8651727.6966453269</v>
      </c>
      <c r="J6" s="151">
        <v>8823890.857606234</v>
      </c>
      <c r="K6" s="151">
        <v>8999497.281786358</v>
      </c>
      <c r="L6" s="151">
        <v>9178615.8344500847</v>
      </c>
      <c r="M6" s="151">
        <v>9361316.7581670862</v>
      </c>
      <c r="N6" s="151">
        <v>9547671.7003584281</v>
      </c>
      <c r="O6" s="151">
        <v>9737753.7413935959</v>
      </c>
      <c r="P6" s="151">
        <v>9931637.4232494682</v>
      </c>
      <c r="Q6" s="151">
        <v>10129398.778742457</v>
      </c>
      <c r="R6" s="151">
        <v>10331115.361345306</v>
      </c>
      <c r="S6" s="152">
        <v>10536866.275600212</v>
      </c>
      <c r="T6" s="142" t="s">
        <v>268</v>
      </c>
      <c r="U6" s="151">
        <v>10746732.208140217</v>
      </c>
      <c r="V6" s="151">
        <v>10960795.459331021</v>
      </c>
      <c r="W6" s="151">
        <v>11179139.975545641</v>
      </c>
      <c r="X6" s="151">
        <v>11401851.382084554</v>
      </c>
      <c r="Y6" s="151">
        <v>11629017.016754245</v>
      </c>
      <c r="Z6" s="151">
        <v>11860725.96411733</v>
      </c>
      <c r="AA6" s="151">
        <v>12097069.090427676</v>
      </c>
      <c r="AB6" s="151">
        <v>12338139.079264229</v>
      </c>
      <c r="AC6" s="151">
        <v>12584030.467877515</v>
      </c>
      <c r="AD6" s="151">
        <v>12834839.684263065</v>
      </c>
      <c r="AE6" s="151">
        <v>13090665.084976327</v>
      </c>
      <c r="AF6" s="151">
        <v>13351606.993703853</v>
      </c>
      <c r="AG6" s="151">
        <v>13617767.74060593</v>
      </c>
      <c r="AH6" s="151">
        <v>13889251.702446049</v>
      </c>
      <c r="AI6" s="151">
        <v>14166165.34352297</v>
      </c>
      <c r="AJ6" s="151">
        <v>14448617.257421428</v>
      </c>
      <c r="AK6" s="151">
        <v>14736718.209597858</v>
      </c>
      <c r="AL6" s="151">
        <v>15030581.180817815</v>
      </c>
      <c r="AM6" s="152">
        <v>15330321.411462171</v>
      </c>
      <c r="AN6" s="142" t="s">
        <v>269</v>
      </c>
    </row>
    <row r="7" spans="1:40">
      <c r="A7" s="149" t="s">
        <v>270</v>
      </c>
      <c r="B7" s="150" t="s">
        <v>271</v>
      </c>
      <c r="C7" s="150">
        <v>138666</v>
      </c>
      <c r="D7" s="151">
        <v>140052.66</v>
      </c>
      <c r="E7" s="151">
        <v>141453.18660000002</v>
      </c>
      <c r="F7" s="151">
        <v>142867.71846600002</v>
      </c>
      <c r="G7" s="151">
        <v>144296.39565066001</v>
      </c>
      <c r="H7" s="151">
        <v>145739.35960716661</v>
      </c>
      <c r="I7" s="151">
        <v>147196.75320323827</v>
      </c>
      <c r="J7" s="151">
        <v>148668.72073527065</v>
      </c>
      <c r="K7" s="151">
        <v>150155.40794262337</v>
      </c>
      <c r="L7" s="151">
        <v>151656.96202204961</v>
      </c>
      <c r="M7" s="151">
        <v>153173.5316422701</v>
      </c>
      <c r="N7" s="151">
        <v>154705.26695869281</v>
      </c>
      <c r="O7" s="151">
        <v>156252.31962827974</v>
      </c>
      <c r="P7" s="151">
        <v>157814.84282456254</v>
      </c>
      <c r="Q7" s="151">
        <v>159392.99125280816</v>
      </c>
      <c r="R7" s="151">
        <v>160986.92116533624</v>
      </c>
      <c r="S7" s="152">
        <v>162596.79037698961</v>
      </c>
      <c r="T7" s="142"/>
      <c r="U7" s="151">
        <v>164222.7582807595</v>
      </c>
      <c r="V7" s="151">
        <v>165864.9858635671</v>
      </c>
      <c r="W7" s="151">
        <v>167523.63572220277</v>
      </c>
      <c r="X7" s="151">
        <v>169198.87207942479</v>
      </c>
      <c r="Y7" s="151">
        <v>170890.86080021903</v>
      </c>
      <c r="Z7" s="151">
        <v>172599.76940822121</v>
      </c>
      <c r="AA7" s="151">
        <v>174325.76710230342</v>
      </c>
      <c r="AB7" s="151">
        <v>176069.02477332647</v>
      </c>
      <c r="AC7" s="151">
        <v>177829.71502105973</v>
      </c>
      <c r="AD7" s="151">
        <v>179608.01217127033</v>
      </c>
      <c r="AE7" s="151">
        <v>181404.09229298303</v>
      </c>
      <c r="AF7" s="151">
        <v>183218.13321591285</v>
      </c>
      <c r="AG7" s="151">
        <v>185050.31454807197</v>
      </c>
      <c r="AH7" s="151">
        <v>186900.8176935527</v>
      </c>
      <c r="AI7" s="151">
        <v>188769.82587048822</v>
      </c>
      <c r="AJ7" s="151">
        <v>190657.5241291931</v>
      </c>
      <c r="AK7" s="151">
        <v>192564.09937048503</v>
      </c>
      <c r="AL7" s="151">
        <v>194489.74036418987</v>
      </c>
      <c r="AM7" s="152">
        <v>196434.63776783177</v>
      </c>
      <c r="AN7" s="142"/>
    </row>
    <row r="8" spans="1:40">
      <c r="A8" s="149" t="s">
        <v>272</v>
      </c>
      <c r="B8" s="150"/>
      <c r="C8" s="150">
        <v>2417214</v>
      </c>
      <c r="D8" s="151">
        <v>2479336.3998000002</v>
      </c>
      <c r="E8" s="151">
        <v>2528647.5654000002</v>
      </c>
      <c r="F8" s="151">
        <v>2578944.9543120004</v>
      </c>
      <c r="G8" s="151">
        <v>2630248.2910022405</v>
      </c>
      <c r="H8" s="151">
        <v>2682577.6944262856</v>
      </c>
      <c r="I8" s="151">
        <v>2735953.6859188112</v>
      </c>
      <c r="J8" s="151">
        <v>2790397.1972411876</v>
      </c>
      <c r="K8" s="151">
        <v>2845929.5787900114</v>
      </c>
      <c r="L8" s="151">
        <v>2902572.6079698117</v>
      </c>
      <c r="M8" s="151">
        <v>2960348.4977332079</v>
      </c>
      <c r="N8" s="151">
        <v>3019279.9052918721</v>
      </c>
      <c r="O8" s="151">
        <v>3079389.9410017096</v>
      </c>
      <c r="P8" s="151">
        <v>3140702.177425744</v>
      </c>
      <c r="Q8" s="151">
        <v>3203240.6585782589</v>
      </c>
      <c r="R8" s="151">
        <v>3267029.9093538243</v>
      </c>
      <c r="S8" s="152">
        <v>3332094.9451449011</v>
      </c>
      <c r="T8" s="142" t="s">
        <v>273</v>
      </c>
      <c r="U8" s="151">
        <v>3398461.2816517991</v>
      </c>
      <c r="V8" s="151">
        <v>3466154.9448888353</v>
      </c>
      <c r="W8" s="151">
        <v>3535202.4813906122</v>
      </c>
      <c r="X8" s="151">
        <v>3605630.9686224246</v>
      </c>
      <c r="Y8" s="151">
        <v>3677468.0255988734</v>
      </c>
      <c r="Z8" s="151">
        <v>3750741.8237148509</v>
      </c>
      <c r="AA8" s="151">
        <v>3825481.0977931479</v>
      </c>
      <c r="AB8" s="151">
        <v>3901715.157353011</v>
      </c>
      <c r="AC8" s="151">
        <v>3979473.8981040712</v>
      </c>
      <c r="AD8" s="151">
        <v>4058787.8136701528</v>
      </c>
      <c r="AE8" s="151">
        <v>4139688.007547556</v>
      </c>
      <c r="AF8" s="151">
        <v>4222206.2053025076</v>
      </c>
      <c r="AG8" s="151">
        <v>4306374.7670125579</v>
      </c>
      <c r="AH8" s="151">
        <v>4392226.6999568092</v>
      </c>
      <c r="AI8" s="151">
        <v>4479795.6715599457</v>
      </c>
      <c r="AJ8" s="151">
        <v>4569116.0225951448</v>
      </c>
      <c r="AK8" s="151">
        <v>4660222.7806510478</v>
      </c>
      <c r="AL8" s="151">
        <v>4753151.6738680685</v>
      </c>
      <c r="AM8" s="152">
        <v>4847939.1449494297</v>
      </c>
      <c r="AN8" s="142" t="s">
        <v>274</v>
      </c>
    </row>
    <row r="9" spans="1:40">
      <c r="A9" s="149" t="s">
        <v>275</v>
      </c>
      <c r="B9" s="150"/>
      <c r="C9" s="150">
        <v>2794134</v>
      </c>
      <c r="D9" s="151">
        <v>2865943.2438000003</v>
      </c>
      <c r="E9" s="151">
        <v>2922943.5774000003</v>
      </c>
      <c r="F9" s="151">
        <v>2981083.9176720004</v>
      </c>
      <c r="G9" s="151">
        <v>3040387.0647494406</v>
      </c>
      <c r="H9" s="151">
        <v>3100876.2747684293</v>
      </c>
      <c r="I9" s="151">
        <v>3162575.2689877981</v>
      </c>
      <c r="J9" s="151">
        <v>3225508.2430915539</v>
      </c>
      <c r="K9" s="151">
        <v>3289699.8766773851</v>
      </c>
      <c r="L9" s="151">
        <v>3355175.342934933</v>
      </c>
      <c r="M9" s="151">
        <v>3421960.3185176319</v>
      </c>
      <c r="N9" s="151">
        <v>3490080.9936119844</v>
      </c>
      <c r="O9" s="151">
        <v>3559564.0822082241</v>
      </c>
      <c r="P9" s="151">
        <v>3630436.8325763885</v>
      </c>
      <c r="Q9" s="151">
        <v>3702727.0379519165</v>
      </c>
      <c r="R9" s="151">
        <v>3776463.0474349549</v>
      </c>
      <c r="S9" s="152">
        <v>3851673.7771076541</v>
      </c>
      <c r="T9" s="142" t="s">
        <v>276</v>
      </c>
      <c r="U9" s="151">
        <v>3928388.7213738072</v>
      </c>
      <c r="V9" s="151">
        <v>4006637.9645252833</v>
      </c>
      <c r="W9" s="151">
        <v>4086452.1925397892</v>
      </c>
      <c r="X9" s="151">
        <v>4167862.7051145849</v>
      </c>
      <c r="Y9" s="151">
        <v>4250901.4279408762</v>
      </c>
      <c r="Z9" s="151">
        <v>4335600.9252236942</v>
      </c>
      <c r="AA9" s="151">
        <v>4421994.4124521678</v>
      </c>
      <c r="AB9" s="151">
        <v>4510115.7694252115</v>
      </c>
      <c r="AC9" s="151">
        <v>4599999.5535377162</v>
      </c>
      <c r="AD9" s="151">
        <v>4691681.0133324703</v>
      </c>
      <c r="AE9" s="151">
        <v>4785196.1023231195</v>
      </c>
      <c r="AF9" s="151">
        <v>4880581.4930935819</v>
      </c>
      <c r="AG9" s="151">
        <v>4977874.5916794538</v>
      </c>
      <c r="AH9" s="151">
        <v>5077113.5522370432</v>
      </c>
      <c r="AI9" s="151">
        <v>5178337.2920057839</v>
      </c>
      <c r="AJ9" s="151">
        <v>5281585.5065698996</v>
      </c>
      <c r="AK9" s="151">
        <v>5386898.6854252974</v>
      </c>
      <c r="AL9" s="151">
        <v>5494318.1278578034</v>
      </c>
      <c r="AM9" s="152">
        <v>5603885.9591389596</v>
      </c>
      <c r="AN9" s="142" t="s">
        <v>277</v>
      </c>
    </row>
    <row r="10" spans="1:40">
      <c r="A10" s="149" t="s">
        <v>278</v>
      </c>
      <c r="B10" s="150" t="s">
        <v>279</v>
      </c>
      <c r="C10" s="150">
        <v>151502</v>
      </c>
      <c r="D10" s="151">
        <v>155395.60140000001</v>
      </c>
      <c r="E10" s="151">
        <v>158486.24220000001</v>
      </c>
      <c r="F10" s="151">
        <v>161638.69581600002</v>
      </c>
      <c r="G10" s="151">
        <v>164854.19850432003</v>
      </c>
      <c r="H10" s="151">
        <v>168134.01124640642</v>
      </c>
      <c r="I10" s="151">
        <v>171479.42024333455</v>
      </c>
      <c r="J10" s="151">
        <v>174891.73742020124</v>
      </c>
      <c r="K10" s="151">
        <v>178372.30094060526</v>
      </c>
      <c r="L10" s="151">
        <v>181922.47573141736</v>
      </c>
      <c r="M10" s="151">
        <v>185543.65401804572</v>
      </c>
      <c r="N10" s="151">
        <v>189237.25587040663</v>
      </c>
      <c r="O10" s="151">
        <v>193004.72975981477</v>
      </c>
      <c r="P10" s="151">
        <v>196847.55312701108</v>
      </c>
      <c r="Q10" s="151">
        <v>200767.23296155132</v>
      </c>
      <c r="R10" s="151">
        <v>204765.30639278234</v>
      </c>
      <c r="S10" s="152">
        <v>208843.34129263798</v>
      </c>
      <c r="T10" s="142"/>
      <c r="U10" s="151">
        <v>212108.62383695241</v>
      </c>
      <c r="V10" s="151">
        <v>215425.17131721257</v>
      </c>
      <c r="W10" s="151">
        <v>218793.78859291281</v>
      </c>
      <c r="X10" s="151">
        <v>222215.29315984156</v>
      </c>
      <c r="Y10" s="151">
        <v>225690.51534847109</v>
      </c>
      <c r="Z10" s="151">
        <v>229220.2985254621</v>
      </c>
      <c r="AA10" s="151">
        <v>232805.49929833188</v>
      </c>
      <c r="AB10" s="151">
        <v>236446.98772333571</v>
      </c>
      <c r="AC10" s="151">
        <v>240145.64751661208</v>
      </c>
      <c r="AD10" s="151">
        <v>243902.3762686429</v>
      </c>
      <c r="AE10" s="151">
        <v>247718.08566208062</v>
      </c>
      <c r="AF10" s="151">
        <v>251593.7016929953</v>
      </c>
      <c r="AG10" s="151">
        <v>255530.16489559534</v>
      </c>
      <c r="AH10" s="151">
        <v>259528.43057047619</v>
      </c>
      <c r="AI10" s="151">
        <v>263589.46901645267</v>
      </c>
      <c r="AJ10" s="151">
        <v>267714.26576603099</v>
      </c>
      <c r="AK10" s="151">
        <v>271903.8218245777</v>
      </c>
      <c r="AL10" s="151">
        <v>276159.15391324356</v>
      </c>
      <c r="AM10" s="152">
        <v>280481.29471570149</v>
      </c>
      <c r="AN10" s="142"/>
    </row>
    <row r="11" spans="1:40">
      <c r="A11" s="149" t="s">
        <v>280</v>
      </c>
      <c r="B11" s="150" t="s">
        <v>279</v>
      </c>
      <c r="C11" s="150">
        <v>103676</v>
      </c>
      <c r="D11" s="151">
        <v>106340.47320000001</v>
      </c>
      <c r="E11" s="151">
        <v>108455.4636</v>
      </c>
      <c r="F11" s="151">
        <v>110612.75380800001</v>
      </c>
      <c r="G11" s="151">
        <v>112813.18982016001</v>
      </c>
      <c r="H11" s="151">
        <v>115057.63455256322</v>
      </c>
      <c r="I11" s="151">
        <v>117346.96817961449</v>
      </c>
      <c r="J11" s="151">
        <v>119682.08847920678</v>
      </c>
      <c r="K11" s="151">
        <v>122063.91118479092</v>
      </c>
      <c r="L11" s="151">
        <v>124493.37034448674</v>
      </c>
      <c r="M11" s="151">
        <v>126971.41868737648</v>
      </c>
      <c r="N11" s="151">
        <v>129499.02799712402</v>
      </c>
      <c r="O11" s="151">
        <v>132077.18949306649</v>
      </c>
      <c r="P11" s="151">
        <v>134706.91421892782</v>
      </c>
      <c r="Q11" s="151">
        <v>137389.23343930638</v>
      </c>
      <c r="R11" s="151">
        <v>140125.1990440925</v>
      </c>
      <c r="S11" s="152">
        <v>142915.88396097434</v>
      </c>
      <c r="T11" s="142"/>
      <c r="U11" s="151">
        <v>145150.38537392166</v>
      </c>
      <c r="V11" s="151">
        <v>147419.96845905224</v>
      </c>
      <c r="W11" s="151">
        <v>149725.18399861935</v>
      </c>
      <c r="X11" s="151">
        <v>152066.59142215768</v>
      </c>
      <c r="Y11" s="151">
        <v>154444.75894224556</v>
      </c>
      <c r="Z11" s="151">
        <v>156860.26369239882</v>
      </c>
      <c r="AA11" s="151">
        <v>159313.6918671295</v>
      </c>
      <c r="AB11" s="151">
        <v>161805.63886420344</v>
      </c>
      <c r="AC11" s="151">
        <v>164336.70942913144</v>
      </c>
      <c r="AD11" s="151">
        <v>166907.5178019288</v>
      </c>
      <c r="AE11" s="151">
        <v>169518.6878661791</v>
      </c>
      <c r="AF11" s="151">
        <v>172170.85330043812</v>
      </c>
      <c r="AG11" s="151">
        <v>174864.65773201501</v>
      </c>
      <c r="AH11" s="151">
        <v>177600.75489316764</v>
      </c>
      <c r="AI11" s="151">
        <v>180379.8087797504</v>
      </c>
      <c r="AJ11" s="151">
        <v>183202.49381235248</v>
      </c>
      <c r="AK11" s="151">
        <v>186069.49499996641</v>
      </c>
      <c r="AL11" s="151">
        <v>188981.5081062259</v>
      </c>
      <c r="AM11" s="152">
        <v>191939.23981825364</v>
      </c>
      <c r="AN11" s="142"/>
    </row>
    <row r="12" spans="1:40">
      <c r="A12" s="149" t="s">
        <v>281</v>
      </c>
      <c r="B12" s="150"/>
      <c r="C12" s="150">
        <v>1055340</v>
      </c>
      <c r="D12" s="151">
        <v>1082462.2380000001</v>
      </c>
      <c r="E12" s="151">
        <v>1103991.1740000001</v>
      </c>
      <c r="F12" s="151">
        <v>1125950.6887200002</v>
      </c>
      <c r="G12" s="151">
        <v>1148349.3937344002</v>
      </c>
      <c r="H12" s="151">
        <v>1171196.0728490881</v>
      </c>
      <c r="I12" s="151">
        <v>1194499.6855460699</v>
      </c>
      <c r="J12" s="151">
        <v>1218269.3704969913</v>
      </c>
      <c r="K12" s="151">
        <v>1242514.4491469311</v>
      </c>
      <c r="L12" s="151">
        <v>1267244.4293698696</v>
      </c>
      <c r="M12" s="151">
        <v>1292469.009197267</v>
      </c>
      <c r="N12" s="151">
        <v>1318198.0806212123</v>
      </c>
      <c r="O12" s="151">
        <v>1344441.7334736364</v>
      </c>
      <c r="P12" s="151">
        <v>1371210.2593831092</v>
      </c>
      <c r="Q12" s="151">
        <v>1398514.1558107713</v>
      </c>
      <c r="R12" s="151">
        <v>1426364.1301669867</v>
      </c>
      <c r="S12" s="152">
        <v>1454771.1040103266</v>
      </c>
      <c r="T12" s="142" t="s">
        <v>282</v>
      </c>
      <c r="U12" s="151">
        <v>1483746.2173305331</v>
      </c>
      <c r="V12" s="151">
        <v>1513300.8329171438</v>
      </c>
      <c r="W12" s="151">
        <v>1543446.5408154868</v>
      </c>
      <c r="X12" s="151">
        <v>1574195.1628717966</v>
      </c>
      <c r="Y12" s="151">
        <v>1605558.7573692326</v>
      </c>
      <c r="Z12" s="151">
        <v>1637549.6237566173</v>
      </c>
      <c r="AA12" s="151">
        <v>1670180.3074717496</v>
      </c>
      <c r="AB12" s="151">
        <v>1703463.6048611847</v>
      </c>
      <c r="AC12" s="151">
        <v>1737412.5681984085</v>
      </c>
      <c r="AD12" s="151">
        <v>1772040.5108023765</v>
      </c>
      <c r="AE12" s="151">
        <v>1807361.0122584242</v>
      </c>
      <c r="AF12" s="151">
        <v>1843387.9237435928</v>
      </c>
      <c r="AG12" s="151">
        <v>1880135.3734584646</v>
      </c>
      <c r="AH12" s="151">
        <v>1917617.772167634</v>
      </c>
      <c r="AI12" s="151">
        <v>1955849.8188509867</v>
      </c>
      <c r="AJ12" s="151">
        <v>1994846.5064680064</v>
      </c>
      <c r="AK12" s="151">
        <v>2034623.1278373667</v>
      </c>
      <c r="AL12" s="151">
        <v>2075195.281634114</v>
      </c>
      <c r="AM12" s="152">
        <v>2116578.8785067964</v>
      </c>
      <c r="AN12" s="142" t="s">
        <v>282</v>
      </c>
    </row>
    <row r="13" spans="1:40">
      <c r="A13" s="149" t="s">
        <v>283</v>
      </c>
      <c r="B13" s="150"/>
      <c r="C13" s="150">
        <v>3745400</v>
      </c>
      <c r="D13" s="151">
        <v>3841656.78</v>
      </c>
      <c r="E13" s="151">
        <v>3918062.94</v>
      </c>
      <c r="F13" s="151">
        <v>3995997.2231999999</v>
      </c>
      <c r="G13" s="151">
        <v>4075490.1920639998</v>
      </c>
      <c r="H13" s="151">
        <v>4156573.0203052801</v>
      </c>
      <c r="I13" s="151">
        <v>4239277.5051113861</v>
      </c>
      <c r="J13" s="151">
        <v>4323636.0796136139</v>
      </c>
      <c r="K13" s="151">
        <v>4409681.8256058861</v>
      </c>
      <c r="L13" s="151">
        <v>4497448.486518004</v>
      </c>
      <c r="M13" s="151">
        <v>4586970.4806483639</v>
      </c>
      <c r="N13" s="151">
        <v>4678282.9146613311</v>
      </c>
      <c r="O13" s="151">
        <v>4771421.5973545574</v>
      </c>
      <c r="P13" s="151">
        <v>4866423.0537016485</v>
      </c>
      <c r="Q13" s="151">
        <v>4963324.5391756818</v>
      </c>
      <c r="R13" s="151">
        <v>5062164.0543591958</v>
      </c>
      <c r="S13" s="152">
        <v>5162980.3598463796</v>
      </c>
      <c r="T13" s="142" t="s">
        <v>284</v>
      </c>
      <c r="U13" s="151">
        <v>5265812.9914433071</v>
      </c>
      <c r="V13" s="151">
        <v>5370702.2756721731</v>
      </c>
      <c r="W13" s="151">
        <v>5477689.3455856163</v>
      </c>
      <c r="X13" s="151">
        <v>5586816.1568973288</v>
      </c>
      <c r="Y13" s="151">
        <v>5698125.5044352757</v>
      </c>
      <c r="Z13" s="151">
        <v>5811661.0389239816</v>
      </c>
      <c r="AA13" s="151">
        <v>5927467.2841024613</v>
      </c>
      <c r="AB13" s="151">
        <v>6045589.6541845109</v>
      </c>
      <c r="AC13" s="151">
        <v>6166074.4716682015</v>
      </c>
      <c r="AD13" s="151">
        <v>6288968.985501566</v>
      </c>
      <c r="AE13" s="151">
        <v>6414321.3896115972</v>
      </c>
      <c r="AF13" s="151">
        <v>6542180.8418038292</v>
      </c>
      <c r="AG13" s="151">
        <v>6672597.4830399062</v>
      </c>
      <c r="AH13" s="151">
        <v>6805622.4571007043</v>
      </c>
      <c r="AI13" s="151">
        <v>6941307.9306427184</v>
      </c>
      <c r="AJ13" s="151">
        <v>7079707.1136555728</v>
      </c>
      <c r="AK13" s="151">
        <v>7220874.2803286845</v>
      </c>
      <c r="AL13" s="151">
        <v>7364864.7903352585</v>
      </c>
      <c r="AM13" s="152">
        <v>7511735.1105419639</v>
      </c>
      <c r="AN13" s="142" t="s">
        <v>284</v>
      </c>
    </row>
    <row r="14" spans="1:40">
      <c r="A14" s="149" t="s">
        <v>285</v>
      </c>
      <c r="B14" s="150" t="s">
        <v>286</v>
      </c>
      <c r="C14" s="150">
        <v>0</v>
      </c>
      <c r="D14" s="151">
        <v>0</v>
      </c>
      <c r="E14" s="151">
        <v>0</v>
      </c>
      <c r="F14" s="151">
        <v>0</v>
      </c>
      <c r="G14" s="151">
        <v>0</v>
      </c>
      <c r="H14" s="151">
        <v>0</v>
      </c>
      <c r="I14" s="151">
        <v>0</v>
      </c>
      <c r="J14" s="151">
        <v>0</v>
      </c>
      <c r="K14" s="151">
        <v>0</v>
      </c>
      <c r="L14" s="151">
        <v>0</v>
      </c>
      <c r="M14" s="151">
        <v>0</v>
      </c>
      <c r="N14" s="151">
        <v>0</v>
      </c>
      <c r="O14" s="151">
        <v>0</v>
      </c>
      <c r="P14" s="151">
        <v>0</v>
      </c>
      <c r="Q14" s="151">
        <v>0</v>
      </c>
      <c r="R14" s="151">
        <v>0</v>
      </c>
      <c r="S14" s="152">
        <v>0</v>
      </c>
      <c r="T14" s="142"/>
      <c r="U14" s="151">
        <v>0</v>
      </c>
      <c r="V14" s="151">
        <v>0</v>
      </c>
      <c r="W14" s="151">
        <v>0</v>
      </c>
      <c r="X14" s="151">
        <v>0</v>
      </c>
      <c r="Y14" s="151">
        <v>0</v>
      </c>
      <c r="Z14" s="151">
        <v>0</v>
      </c>
      <c r="AA14" s="151">
        <v>0</v>
      </c>
      <c r="AB14" s="151">
        <v>0</v>
      </c>
      <c r="AC14" s="151">
        <v>0</v>
      </c>
      <c r="AD14" s="151">
        <v>0</v>
      </c>
      <c r="AE14" s="151">
        <v>0</v>
      </c>
      <c r="AF14" s="151">
        <v>0</v>
      </c>
      <c r="AG14" s="151">
        <v>0</v>
      </c>
      <c r="AH14" s="151">
        <v>0</v>
      </c>
      <c r="AI14" s="151">
        <v>0</v>
      </c>
      <c r="AJ14" s="151">
        <v>0</v>
      </c>
      <c r="AK14" s="151">
        <v>0</v>
      </c>
      <c r="AL14" s="151">
        <v>0</v>
      </c>
      <c r="AM14" s="152">
        <v>0</v>
      </c>
      <c r="AN14" s="142"/>
    </row>
    <row r="15" spans="1:40">
      <c r="A15" s="149" t="s">
        <v>287</v>
      </c>
      <c r="B15" s="150"/>
      <c r="C15" s="150">
        <v>10330664</v>
      </c>
      <c r="D15" s="151">
        <v>10596162.0648</v>
      </c>
      <c r="E15" s="151">
        <v>10806907.610400001</v>
      </c>
      <c r="F15" s="151">
        <v>11021868.066912001</v>
      </c>
      <c r="G15" s="151">
        <v>11241127.732554242</v>
      </c>
      <c r="H15" s="151">
        <v>11464772.591509327</v>
      </c>
      <c r="I15" s="151">
        <v>11692890.347643513</v>
      </c>
      <c r="J15" s="151">
        <v>11925570.458900385</v>
      </c>
      <c r="K15" s="151">
        <v>12162904.172382392</v>
      </c>
      <c r="L15" s="151">
        <v>12404984.56013404</v>
      </c>
      <c r="M15" s="151">
        <v>12651906.555640722</v>
      </c>
      <c r="N15" s="151">
        <v>12903766.991057536</v>
      </c>
      <c r="O15" s="151">
        <v>13160664.635182686</v>
      </c>
      <c r="P15" s="151">
        <v>13422700.232190341</v>
      </c>
      <c r="Q15" s="151">
        <v>13689976.541138148</v>
      </c>
      <c r="R15" s="151">
        <v>13962598.376264911</v>
      </c>
      <c r="S15" s="152">
        <v>14240672.648094209</v>
      </c>
      <c r="T15" s="142" t="s">
        <v>288</v>
      </c>
      <c r="U15" s="151">
        <v>14524308.405360093</v>
      </c>
      <c r="V15" s="151">
        <v>14813616.877771296</v>
      </c>
      <c r="W15" s="151">
        <v>15108711.519630723</v>
      </c>
      <c r="X15" s="151">
        <v>15409708.054327337</v>
      </c>
      <c r="Y15" s="151">
        <v>15716724.519717883</v>
      </c>
      <c r="Z15" s="151">
        <v>16029881.314416241</v>
      </c>
      <c r="AA15" s="151">
        <v>16349301.245008565</v>
      </c>
      <c r="AB15" s="151">
        <v>16675109.574212737</v>
      </c>
      <c r="AC15" s="151">
        <v>17007434.070000991</v>
      </c>
      <c r="AD15" s="151">
        <v>17346405.055705011</v>
      </c>
      <c r="AE15" s="151">
        <v>17692155.461123113</v>
      </c>
      <c r="AF15" s="151">
        <v>18044820.874649577</v>
      </c>
      <c r="AG15" s="151">
        <v>18404539.59644657</v>
      </c>
      <c r="AH15" s="151">
        <v>18771452.692679502</v>
      </c>
      <c r="AI15" s="151">
        <v>19145704.050837092</v>
      </c>
      <c r="AJ15" s="151">
        <v>19527440.436157834</v>
      </c>
      <c r="AK15" s="151">
        <v>19916811.549184989</v>
      </c>
      <c r="AL15" s="151">
        <v>20313970.08447269</v>
      </c>
      <c r="AM15" s="152">
        <v>20719071.790466145</v>
      </c>
      <c r="AN15" s="142" t="s">
        <v>289</v>
      </c>
    </row>
    <row r="16" spans="1:40">
      <c r="A16" s="153" t="s">
        <v>290</v>
      </c>
      <c r="B16" s="150" t="s">
        <v>291</v>
      </c>
      <c r="C16" s="150">
        <v>0</v>
      </c>
      <c r="D16" s="151">
        <v>0</v>
      </c>
      <c r="E16" s="151">
        <v>0</v>
      </c>
      <c r="F16" s="151">
        <v>0</v>
      </c>
      <c r="G16" s="151">
        <v>0</v>
      </c>
      <c r="H16" s="151">
        <v>0</v>
      </c>
      <c r="I16" s="151">
        <v>0</v>
      </c>
      <c r="J16" s="151">
        <v>0</v>
      </c>
      <c r="K16" s="151">
        <v>0</v>
      </c>
      <c r="L16" s="151">
        <v>0</v>
      </c>
      <c r="M16" s="151">
        <v>0</v>
      </c>
      <c r="N16" s="151">
        <v>0</v>
      </c>
      <c r="O16" s="151">
        <v>0</v>
      </c>
      <c r="P16" s="151">
        <v>0</v>
      </c>
      <c r="Q16" s="151">
        <v>0</v>
      </c>
      <c r="R16" s="151">
        <v>0</v>
      </c>
      <c r="S16" s="152">
        <v>0</v>
      </c>
      <c r="T16" s="142" t="s">
        <v>292</v>
      </c>
      <c r="U16" s="151">
        <v>0</v>
      </c>
      <c r="V16" s="151">
        <v>0</v>
      </c>
      <c r="W16" s="151">
        <v>0</v>
      </c>
      <c r="X16" s="151">
        <v>0</v>
      </c>
      <c r="Y16" s="151">
        <v>0</v>
      </c>
      <c r="Z16" s="151">
        <v>0</v>
      </c>
      <c r="AA16" s="151">
        <v>0</v>
      </c>
      <c r="AB16" s="151">
        <v>0</v>
      </c>
      <c r="AC16" s="151">
        <v>0</v>
      </c>
      <c r="AD16" s="151">
        <v>0</v>
      </c>
      <c r="AE16" s="151">
        <v>0</v>
      </c>
      <c r="AF16" s="151">
        <v>0</v>
      </c>
      <c r="AG16" s="151">
        <v>0</v>
      </c>
      <c r="AH16" s="151">
        <v>0</v>
      </c>
      <c r="AI16" s="151">
        <v>0</v>
      </c>
      <c r="AJ16" s="151">
        <v>0</v>
      </c>
      <c r="AK16" s="151">
        <v>0</v>
      </c>
      <c r="AL16" s="151">
        <v>0</v>
      </c>
      <c r="AM16" s="152">
        <v>0</v>
      </c>
      <c r="AN16" s="142" t="s">
        <v>293</v>
      </c>
    </row>
    <row r="17" spans="1:40">
      <c r="A17" s="149" t="s">
        <v>294</v>
      </c>
      <c r="B17" s="150"/>
      <c r="C17" s="150">
        <v>1425636</v>
      </c>
      <c r="D17" s="151">
        <v>1462274.8451999999</v>
      </c>
      <c r="E17" s="151">
        <v>1491357.8195999998</v>
      </c>
      <c r="F17" s="151">
        <v>1521022.4534879997</v>
      </c>
      <c r="G17" s="151">
        <v>1551280.3800537598</v>
      </c>
      <c r="H17" s="151">
        <v>1582143.465150835</v>
      </c>
      <c r="I17" s="151">
        <v>1613623.8119498517</v>
      </c>
      <c r="J17" s="151">
        <v>1645733.7656848487</v>
      </c>
      <c r="K17" s="151">
        <v>1678485.9184945456</v>
      </c>
      <c r="L17" s="151">
        <v>1711893.1143604366</v>
      </c>
      <c r="M17" s="151">
        <v>1745968.4541436452</v>
      </c>
      <c r="N17" s="151">
        <v>1780725.3007225182</v>
      </c>
      <c r="O17" s="151">
        <v>1816177.2842329687</v>
      </c>
      <c r="P17" s="151">
        <v>1852338.3074136281</v>
      </c>
      <c r="Q17" s="151">
        <v>1889222.5510579008</v>
      </c>
      <c r="R17" s="151">
        <v>1926844.4795750589</v>
      </c>
      <c r="S17" s="152">
        <v>1965218.84666256</v>
      </c>
      <c r="T17" s="142"/>
      <c r="U17" s="151">
        <v>2004360.7010918113</v>
      </c>
      <c r="V17" s="151">
        <v>2044285.3926096475</v>
      </c>
      <c r="W17" s="151">
        <v>2085008.5779578404</v>
      </c>
      <c r="X17" s="151">
        <v>2126546.2270129975</v>
      </c>
      <c r="Y17" s="151">
        <v>2168914.6290492574</v>
      </c>
      <c r="Z17" s="151">
        <v>2212130.3991262424</v>
      </c>
      <c r="AA17" s="151">
        <v>2256210.4846047671</v>
      </c>
      <c r="AB17" s="151">
        <v>2301172.1717928625</v>
      </c>
      <c r="AC17" s="151">
        <v>2347033.0927247196</v>
      </c>
      <c r="AD17" s="151">
        <v>2393811.2320752139</v>
      </c>
      <c r="AE17" s="151">
        <v>2441524.9342127182</v>
      </c>
      <c r="AF17" s="151">
        <v>2490192.9103929726</v>
      </c>
      <c r="AG17" s="151">
        <v>2539834.2460968322</v>
      </c>
      <c r="AH17" s="151">
        <v>2590468.4085147688</v>
      </c>
      <c r="AI17" s="151">
        <v>2642115.2541810642</v>
      </c>
      <c r="AJ17" s="151">
        <v>2694795.0367606855</v>
      </c>
      <c r="AK17" s="151">
        <v>2748528.4149918994</v>
      </c>
      <c r="AL17" s="151">
        <v>2803336.4607877373</v>
      </c>
      <c r="AM17" s="152">
        <v>2859240.6674994919</v>
      </c>
      <c r="AN17" s="142"/>
    </row>
    <row r="18" spans="1:40">
      <c r="A18" s="149" t="s">
        <v>295</v>
      </c>
      <c r="B18" s="150"/>
      <c r="C18" s="150">
        <v>1020594</v>
      </c>
      <c r="D18" s="151">
        <v>1046823.2658000001</v>
      </c>
      <c r="E18" s="151">
        <v>1067643.3834000002</v>
      </c>
      <c r="F18" s="151">
        <v>1088879.9033520003</v>
      </c>
      <c r="G18" s="151">
        <v>1110541.1537030402</v>
      </c>
      <c r="H18" s="151">
        <v>1132635.629061101</v>
      </c>
      <c r="I18" s="151">
        <v>1155171.993926323</v>
      </c>
      <c r="J18" s="151">
        <v>1178159.0860888495</v>
      </c>
      <c r="K18" s="151">
        <v>1201605.9200946265</v>
      </c>
      <c r="L18" s="151">
        <v>1225521.690780519</v>
      </c>
      <c r="M18" s="151">
        <v>1249915.7768801295</v>
      </c>
      <c r="N18" s="151">
        <v>1274797.7447017322</v>
      </c>
      <c r="O18" s="151">
        <v>1300177.3518797669</v>
      </c>
      <c r="P18" s="151">
        <v>1326064.5512013622</v>
      </c>
      <c r="Q18" s="151">
        <v>1352469.4945093894</v>
      </c>
      <c r="R18" s="151">
        <v>1379402.5366835771</v>
      </c>
      <c r="S18" s="152">
        <v>1406874.2397012487</v>
      </c>
      <c r="T18" s="142"/>
      <c r="U18" s="151">
        <v>1434895.3767792736</v>
      </c>
      <c r="V18" s="151">
        <v>1463476.936598859</v>
      </c>
      <c r="W18" s="151">
        <v>1492630.1276148362</v>
      </c>
      <c r="X18" s="151">
        <v>1522366.3824511329</v>
      </c>
      <c r="Y18" s="151">
        <v>1552697.3623841556</v>
      </c>
      <c r="Z18" s="151">
        <v>1583634.9619158388</v>
      </c>
      <c r="AA18" s="151">
        <v>1615191.3134381555</v>
      </c>
      <c r="AB18" s="151">
        <v>1647378.7919909186</v>
      </c>
      <c r="AC18" s="151">
        <v>1680210.0201147369</v>
      </c>
      <c r="AD18" s="151">
        <v>1713697.8728010317</v>
      </c>
      <c r="AE18" s="151">
        <v>1747855.4825410524</v>
      </c>
      <c r="AF18" s="151">
        <v>1782696.2444758734</v>
      </c>
      <c r="AG18" s="151">
        <v>1818233.821649391</v>
      </c>
      <c r="AH18" s="151">
        <v>1854482.1503663787</v>
      </c>
      <c r="AI18" s="151">
        <v>1891455.4456577064</v>
      </c>
      <c r="AJ18" s="151">
        <v>1929168.2068548605</v>
      </c>
      <c r="AK18" s="151">
        <v>1967635.2232759579</v>
      </c>
      <c r="AL18" s="151">
        <v>2006871.5800254771</v>
      </c>
      <c r="AM18" s="152">
        <v>2046892.6639099866</v>
      </c>
      <c r="AN18" s="142"/>
    </row>
    <row r="19" spans="1:40">
      <c r="A19" s="154" t="s">
        <v>296</v>
      </c>
      <c r="B19" s="150" t="s">
        <v>297</v>
      </c>
      <c r="C19" s="150">
        <v>1157498</v>
      </c>
      <c r="D19" s="151">
        <v>1175670.7186</v>
      </c>
      <c r="E19" s="151">
        <v>1187361.4484000001</v>
      </c>
      <c r="F19" s="151">
        <v>1199169.085498</v>
      </c>
      <c r="G19" s="151">
        <v>1211094.7989669801</v>
      </c>
      <c r="H19" s="151">
        <v>1223139.7695706498</v>
      </c>
      <c r="I19" s="151">
        <v>1235305.1898803564</v>
      </c>
      <c r="J19" s="151">
        <v>1247592.2643931599</v>
      </c>
      <c r="K19" s="151">
        <v>1260002.2096510916</v>
      </c>
      <c r="L19" s="151">
        <v>1272536.2543616025</v>
      </c>
      <c r="M19" s="151">
        <v>1297855.0246768345</v>
      </c>
      <c r="N19" s="151">
        <v>1323680.1703983711</v>
      </c>
      <c r="O19" s="151">
        <v>1350021.8190343385</v>
      </c>
      <c r="P19" s="151">
        <v>1376890.3006430252</v>
      </c>
      <c r="Q19" s="151">
        <v>1404296.1518838857</v>
      </c>
      <c r="R19" s="151">
        <v>1432250.1201495635</v>
      </c>
      <c r="S19" s="152">
        <v>1460763.1677805549</v>
      </c>
      <c r="T19" s="142"/>
      <c r="U19" s="151">
        <v>1489846.476364166</v>
      </c>
      <c r="V19" s="151">
        <v>1519511.4511194495</v>
      </c>
      <c r="W19" s="151">
        <v>1549769.7253698385</v>
      </c>
      <c r="X19" s="151">
        <v>1580633.1651052353</v>
      </c>
      <c r="Y19" s="151">
        <v>1612113.87363534</v>
      </c>
      <c r="Z19" s="151">
        <v>1644224.1963360468</v>
      </c>
      <c r="AA19" s="151">
        <v>1676976.7254907677</v>
      </c>
      <c r="AB19" s="151">
        <v>1710384.305228583</v>
      </c>
      <c r="AC19" s="151">
        <v>1744460.0365611548</v>
      </c>
      <c r="AD19" s="151">
        <v>1779217.2825203778</v>
      </c>
      <c r="AE19" s="151">
        <v>1814669.6733987853</v>
      </c>
      <c r="AF19" s="151">
        <v>1850831.1120947611</v>
      </c>
      <c r="AG19" s="151">
        <v>1887715.7795646563</v>
      </c>
      <c r="AH19" s="151">
        <v>1925338.1403839495</v>
      </c>
      <c r="AI19" s="151">
        <v>1963712.9484196284</v>
      </c>
      <c r="AJ19" s="151">
        <v>2002855.2526160211</v>
      </c>
      <c r="AK19" s="151">
        <v>2042780.4028963416</v>
      </c>
      <c r="AL19" s="151">
        <v>2083504.0561822685</v>
      </c>
      <c r="AM19" s="152">
        <v>2125042.1825339138</v>
      </c>
      <c r="AN19" s="142"/>
    </row>
    <row r="20" spans="1:40">
      <c r="A20" s="149" t="s">
        <v>298</v>
      </c>
      <c r="B20" s="150"/>
      <c r="C20" s="150">
        <v>2203494</v>
      </c>
      <c r="D20" s="151">
        <v>2260123.7958</v>
      </c>
      <c r="E20" s="151">
        <v>2305075.0734000001</v>
      </c>
      <c r="F20" s="151">
        <v>2350925.3765520002</v>
      </c>
      <c r="G20" s="151">
        <v>2397692.6857670401</v>
      </c>
      <c r="H20" s="151">
        <v>2445395.3411663808</v>
      </c>
      <c r="I20" s="151">
        <v>2494052.0496737086</v>
      </c>
      <c r="J20" s="151">
        <v>2543681.8923511826</v>
      </c>
      <c r="K20" s="151">
        <v>2594304.3318822063</v>
      </c>
      <c r="L20" s="151">
        <v>2645939.2202038504</v>
      </c>
      <c r="M20" s="151">
        <v>2698606.8062919276</v>
      </c>
      <c r="N20" s="151">
        <v>2752327.744101766</v>
      </c>
      <c r="O20" s="151">
        <v>2807123.1006678012</v>
      </c>
      <c r="P20" s="151">
        <v>2863014.3643651572</v>
      </c>
      <c r="Q20" s="151">
        <v>2920023.4533364605</v>
      </c>
      <c r="R20" s="151">
        <v>2978172.7240871899</v>
      </c>
      <c r="S20" s="152">
        <v>3037484.9802529337</v>
      </c>
      <c r="T20" s="142"/>
      <c r="U20" s="151">
        <v>3097983.4815419926</v>
      </c>
      <c r="V20" s="151">
        <v>3159691.9528568326</v>
      </c>
      <c r="W20" s="151">
        <v>3222634.5935979695</v>
      </c>
      <c r="X20" s="151">
        <v>3286836.0871539288</v>
      </c>
      <c r="Y20" s="151">
        <v>3352321.6105810073</v>
      </c>
      <c r="Z20" s="151">
        <v>3419116.8444766277</v>
      </c>
      <c r="AA20" s="151">
        <v>3487247.9830501601</v>
      </c>
      <c r="AB20" s="151">
        <v>3556741.7443951634</v>
      </c>
      <c r="AC20" s="151">
        <v>3627625.3809670666</v>
      </c>
      <c r="AD20" s="151">
        <v>3699926.6902704081</v>
      </c>
      <c r="AE20" s="151">
        <v>3773674.0257598162</v>
      </c>
      <c r="AF20" s="151">
        <v>3848896.3079590127</v>
      </c>
      <c r="AG20" s="151">
        <v>3925623.035802193</v>
      </c>
      <c r="AH20" s="151">
        <v>4003884.2982022371</v>
      </c>
      <c r="AI20" s="151">
        <v>4083710.7858502818</v>
      </c>
      <c r="AJ20" s="151">
        <v>4165133.8032512874</v>
      </c>
      <c r="AK20" s="151">
        <v>4248185.2810003124</v>
      </c>
      <c r="AL20" s="151">
        <v>4332897.7883043187</v>
      </c>
      <c r="AM20" s="152">
        <v>4419304.5457544047</v>
      </c>
      <c r="AN20" s="142" t="s">
        <v>299</v>
      </c>
    </row>
    <row r="21" spans="1:40">
      <c r="A21" s="149" t="s">
        <v>300</v>
      </c>
      <c r="B21" s="150"/>
      <c r="C21" s="150">
        <v>1168046</v>
      </c>
      <c r="D21" s="151">
        <v>1198064.7822</v>
      </c>
      <c r="E21" s="151">
        <v>1221892.9206000001</v>
      </c>
      <c r="F21" s="151">
        <v>1246197.6217680001</v>
      </c>
      <c r="G21" s="151">
        <v>1270988.41695936</v>
      </c>
      <c r="H21" s="151">
        <v>1296275.0280545473</v>
      </c>
      <c r="I21" s="151">
        <v>1322067.3713716383</v>
      </c>
      <c r="J21" s="151">
        <v>1348375.561555071</v>
      </c>
      <c r="K21" s="151">
        <v>1375209.9155421725</v>
      </c>
      <c r="L21" s="151">
        <v>1402580.9566090161</v>
      </c>
      <c r="M21" s="151">
        <v>1430499.4184971964</v>
      </c>
      <c r="N21" s="151">
        <v>1458976.2496231403</v>
      </c>
      <c r="O21" s="151">
        <v>1488022.6173716031</v>
      </c>
      <c r="P21" s="151">
        <v>1517649.9124750353</v>
      </c>
      <c r="Q21" s="151">
        <v>1547869.7534805359</v>
      </c>
      <c r="R21" s="151">
        <v>1578693.9913061466</v>
      </c>
      <c r="S21" s="152">
        <v>1610134.7138882696</v>
      </c>
      <c r="T21" s="142"/>
      <c r="U21" s="151">
        <v>1642204.250922035</v>
      </c>
      <c r="V21" s="151">
        <v>1674915.1786964757</v>
      </c>
      <c r="W21" s="151">
        <v>1708280.3250264053</v>
      </c>
      <c r="X21" s="151">
        <v>1742312.7742829334</v>
      </c>
      <c r="Y21" s="151">
        <v>1777025.8725245921</v>
      </c>
      <c r="Z21" s="151">
        <v>1812433.2327310839</v>
      </c>
      <c r="AA21" s="151">
        <v>1848548.7401417056</v>
      </c>
      <c r="AB21" s="151">
        <v>1885386.5577005397</v>
      </c>
      <c r="AC21" s="151">
        <v>1922961.1316105505</v>
      </c>
      <c r="AD21" s="151">
        <v>1961287.1969987615</v>
      </c>
      <c r="AE21" s="151">
        <v>2000379.7836947367</v>
      </c>
      <c r="AF21" s="151">
        <v>2040254.2221246315</v>
      </c>
      <c r="AG21" s="151">
        <v>2080926.1493231242</v>
      </c>
      <c r="AH21" s="151">
        <v>2122411.5150655867</v>
      </c>
      <c r="AI21" s="151">
        <v>2164726.5881228982</v>
      </c>
      <c r="AJ21" s="151">
        <v>2207887.962641356</v>
      </c>
      <c r="AK21" s="151">
        <v>2251912.5646501831</v>
      </c>
      <c r="AL21" s="151">
        <v>2296817.658699187</v>
      </c>
      <c r="AM21" s="152">
        <v>2342620.8546291706</v>
      </c>
      <c r="AN21" s="142"/>
    </row>
    <row r="22" spans="1:40">
      <c r="A22" s="149" t="s">
        <v>301</v>
      </c>
      <c r="B22" s="150"/>
      <c r="C22" s="150">
        <v>1221838</v>
      </c>
      <c r="D22" s="151">
        <v>1253239.2365999999</v>
      </c>
      <c r="E22" s="151">
        <v>1278164.7318</v>
      </c>
      <c r="F22" s="151">
        <v>1303588.7369039999</v>
      </c>
      <c r="G22" s="151">
        <v>1329521.2221100801</v>
      </c>
      <c r="H22" s="151">
        <v>1355972.3570202817</v>
      </c>
      <c r="I22" s="151">
        <v>1382952.5146286874</v>
      </c>
      <c r="J22" s="151">
        <v>1410472.2753892611</v>
      </c>
      <c r="K22" s="151">
        <v>1438542.4313650464</v>
      </c>
      <c r="L22" s="151">
        <v>1467173.9904603474</v>
      </c>
      <c r="M22" s="151">
        <v>1496378.1807375543</v>
      </c>
      <c r="N22" s="151">
        <v>1526166.4548203053</v>
      </c>
      <c r="O22" s="151">
        <v>1556550.4943847114</v>
      </c>
      <c r="P22" s="151">
        <v>1587542.2147404056</v>
      </c>
      <c r="Q22" s="151">
        <v>1619153.7695032137</v>
      </c>
      <c r="R22" s="151">
        <v>1651397.5553612779</v>
      </c>
      <c r="S22" s="152">
        <v>1684286.2169365035</v>
      </c>
      <c r="T22" s="142"/>
      <c r="U22" s="151">
        <v>1717832.6517432337</v>
      </c>
      <c r="V22" s="151">
        <v>1752050.0152460984</v>
      </c>
      <c r="W22" s="151">
        <v>1786951.7260190204</v>
      </c>
      <c r="X22" s="151">
        <v>1822551.4710074009</v>
      </c>
      <c r="Y22" s="151">
        <v>1858863.210895549</v>
      </c>
      <c r="Z22" s="151">
        <v>1895901.1855814601</v>
      </c>
      <c r="AA22" s="151">
        <v>1933679.9197610894</v>
      </c>
      <c r="AB22" s="151">
        <v>1972214.2286243113</v>
      </c>
      <c r="AC22" s="151">
        <v>2011519.2236647976</v>
      </c>
      <c r="AD22" s="151">
        <v>2051610.3186060935</v>
      </c>
      <c r="AE22" s="151">
        <v>2092503.2354462154</v>
      </c>
      <c r="AF22" s="151">
        <v>2134214.0106231398</v>
      </c>
      <c r="AG22" s="151">
        <v>2176759.0013036025</v>
      </c>
      <c r="AH22" s="151">
        <v>2220154.8917976744</v>
      </c>
      <c r="AI22" s="151">
        <v>2264418.700101628</v>
      </c>
      <c r="AJ22" s="151">
        <v>2309567.7845716607</v>
      </c>
      <c r="AK22" s="151">
        <v>2355619.8507310939</v>
      </c>
      <c r="AL22" s="151">
        <v>2402592.9582137158</v>
      </c>
      <c r="AM22" s="152">
        <v>2450505.5278459904</v>
      </c>
      <c r="AN22" s="142"/>
    </row>
    <row r="23" spans="1:40">
      <c r="A23" s="149" t="s">
        <v>302</v>
      </c>
      <c r="B23" s="150"/>
      <c r="C23" s="150">
        <v>26465840</v>
      </c>
      <c r="D23" s="151">
        <v>27146012.088</v>
      </c>
      <c r="E23" s="151">
        <v>27685915.223999999</v>
      </c>
      <c r="F23" s="151">
        <v>28236616.42272</v>
      </c>
      <c r="G23" s="151">
        <v>28798331.645414401</v>
      </c>
      <c r="H23" s="151">
        <v>29371281.172562689</v>
      </c>
      <c r="I23" s="151">
        <v>29955689.690253943</v>
      </c>
      <c r="J23" s="151">
        <v>30551786.378299024</v>
      </c>
      <c r="K23" s="151">
        <v>31159805.000105005</v>
      </c>
      <c r="L23" s="151">
        <v>31779983.994347107</v>
      </c>
      <c r="M23" s="151">
        <v>32412566.568474051</v>
      </c>
      <c r="N23" s="151">
        <v>33057800.794083532</v>
      </c>
      <c r="O23" s="151">
        <v>33715939.704205208</v>
      </c>
      <c r="P23" s="151">
        <v>34387241.392529309</v>
      </c>
      <c r="Q23" s="151">
        <v>35071969.114619896</v>
      </c>
      <c r="R23" s="151">
        <v>35770391.391152292</v>
      </c>
      <c r="S23" s="152">
        <v>36482782.113215342</v>
      </c>
      <c r="T23" s="142" t="s">
        <v>303</v>
      </c>
      <c r="U23" s="151">
        <v>37209420.649719648</v>
      </c>
      <c r="V23" s="151">
        <v>37950591.95695404</v>
      </c>
      <c r="W23" s="151">
        <v>38706586.690333121</v>
      </c>
      <c r="X23" s="151">
        <v>39477701.318379782</v>
      </c>
      <c r="Y23" s="151">
        <v>40264238.238987379</v>
      </c>
      <c r="Z23" s="151">
        <v>41066505.898007125</v>
      </c>
      <c r="AA23" s="151">
        <v>41884818.910207264</v>
      </c>
      <c r="AB23" s="151">
        <v>42719498.182651408</v>
      </c>
      <c r="AC23" s="151">
        <v>43570871.040544435</v>
      </c>
      <c r="AD23" s="151">
        <v>44439271.355595328</v>
      </c>
      <c r="AE23" s="151">
        <v>45325039.676947236</v>
      </c>
      <c r="AF23" s="151">
        <v>46228523.364726178</v>
      </c>
      <c r="AG23" s="151">
        <v>47150076.726260699</v>
      </c>
      <c r="AH23" s="151">
        <v>48090061.155025914</v>
      </c>
      <c r="AI23" s="151">
        <v>49048845.272366434</v>
      </c>
      <c r="AJ23" s="151">
        <v>50026805.07205376</v>
      </c>
      <c r="AK23" s="151">
        <v>51024324.067734838</v>
      </c>
      <c r="AL23" s="151">
        <v>52041793.443329535</v>
      </c>
      <c r="AM23" s="152">
        <v>53079612.206436127</v>
      </c>
      <c r="AN23" s="142" t="s">
        <v>304</v>
      </c>
    </row>
    <row r="24" spans="1:40">
      <c r="A24" s="154" t="s">
        <v>305</v>
      </c>
      <c r="B24" s="150" t="s">
        <v>297</v>
      </c>
      <c r="C24" s="150">
        <v>780524</v>
      </c>
      <c r="D24" s="151">
        <v>792778.22679999995</v>
      </c>
      <c r="E24" s="151">
        <v>800661.51919999998</v>
      </c>
      <c r="F24" s="151">
        <v>808623.644524</v>
      </c>
      <c r="G24" s="151">
        <v>816665.39110124006</v>
      </c>
      <c r="H24" s="151">
        <v>824787.55514425249</v>
      </c>
      <c r="I24" s="151">
        <v>832990.94082769507</v>
      </c>
      <c r="J24" s="151">
        <v>841276.36036797205</v>
      </c>
      <c r="K24" s="151">
        <v>849644.63410365174</v>
      </c>
      <c r="L24" s="151">
        <v>858096.59057668829</v>
      </c>
      <c r="M24" s="151">
        <v>875169.5426522221</v>
      </c>
      <c r="N24" s="151">
        <v>892583.95376926661</v>
      </c>
      <c r="O24" s="151">
        <v>910346.65310865198</v>
      </c>
      <c r="P24" s="151">
        <v>928464.60643482499</v>
      </c>
      <c r="Q24" s="151">
        <v>946944.9188275215</v>
      </c>
      <c r="R24" s="151">
        <v>965794.83746807196</v>
      </c>
      <c r="S24" s="152">
        <v>985021.75448143343</v>
      </c>
      <c r="T24" s="142"/>
      <c r="U24" s="151">
        <v>1004633.2098350622</v>
      </c>
      <c r="V24" s="151">
        <v>1024636.8942957635</v>
      </c>
      <c r="W24" s="151">
        <v>1045040.6524456787</v>
      </c>
      <c r="X24" s="151">
        <v>1065852.4857585924</v>
      </c>
      <c r="Y24" s="151">
        <v>1087080.5557377643</v>
      </c>
      <c r="Z24" s="151">
        <v>1108733.1871165195</v>
      </c>
      <c r="AA24" s="151">
        <v>1130818.8711228499</v>
      </c>
      <c r="AB24" s="151">
        <v>1153346.2688093069</v>
      </c>
      <c r="AC24" s="151">
        <v>1176324.214449493</v>
      </c>
      <c r="AD24" s="151">
        <v>1199761.7190024829</v>
      </c>
      <c r="AE24" s="151">
        <v>1223667.9736465325</v>
      </c>
      <c r="AF24" s="151">
        <v>1248052.3533834631</v>
      </c>
      <c r="AG24" s="151">
        <v>1272924.4207151325</v>
      </c>
      <c r="AH24" s="151">
        <v>1298293.9293934351</v>
      </c>
      <c r="AI24" s="151">
        <v>1324170.8282453038</v>
      </c>
      <c r="AJ24" s="151">
        <v>1350565.26507421</v>
      </c>
      <c r="AK24" s="151">
        <v>1377487.5906396941</v>
      </c>
      <c r="AL24" s="151">
        <v>1404948.3627164881</v>
      </c>
      <c r="AM24" s="152">
        <v>1432958.3502348179</v>
      </c>
      <c r="AN24" s="142"/>
    </row>
    <row r="25" spans="1:40">
      <c r="A25" s="149" t="s">
        <v>306</v>
      </c>
      <c r="B25" s="150"/>
      <c r="C25" s="150">
        <v>2772768</v>
      </c>
      <c r="D25" s="151">
        <v>2844028.1376</v>
      </c>
      <c r="E25" s="151">
        <v>2900592.6047999999</v>
      </c>
      <c r="F25" s="151">
        <v>2958288.3613439999</v>
      </c>
      <c r="G25" s="151">
        <v>3017138.0330188801</v>
      </c>
      <c r="H25" s="151">
        <v>3077164.6981272576</v>
      </c>
      <c r="I25" s="151">
        <v>3138391.8965378026</v>
      </c>
      <c r="J25" s="151">
        <v>3200843.6389165586</v>
      </c>
      <c r="K25" s="151">
        <v>3264544.4161428898</v>
      </c>
      <c r="L25" s="151">
        <v>3329519.2089137477</v>
      </c>
      <c r="M25" s="151">
        <v>3395793.4975400227</v>
      </c>
      <c r="N25" s="151">
        <v>3463393.2719388232</v>
      </c>
      <c r="O25" s="151">
        <v>3532345.0418255995</v>
      </c>
      <c r="P25" s="151">
        <v>3602675.8471101117</v>
      </c>
      <c r="Q25" s="151">
        <v>3674413.2685003141</v>
      </c>
      <c r="R25" s="151">
        <v>3747585.4383183206</v>
      </c>
      <c r="S25" s="152">
        <v>3822221.0515326872</v>
      </c>
      <c r="T25" s="142"/>
      <c r="U25" s="151">
        <v>3898349.377011341</v>
      </c>
      <c r="V25" s="151">
        <v>3976000.2689995677</v>
      </c>
      <c r="W25" s="151">
        <v>4055204.1788275591</v>
      </c>
      <c r="X25" s="151">
        <v>4135992.1668521105</v>
      </c>
      <c r="Y25" s="151">
        <v>4218395.9146371521</v>
      </c>
      <c r="Z25" s="151">
        <v>4302447.737377895</v>
      </c>
      <c r="AA25" s="151">
        <v>4388180.5965734534</v>
      </c>
      <c r="AB25" s="151">
        <v>4475628.1129529225</v>
      </c>
      <c r="AC25" s="151">
        <v>4564824.5796599807</v>
      </c>
      <c r="AD25" s="151">
        <v>4655804.9757011803</v>
      </c>
      <c r="AE25" s="151">
        <v>4748604.9796632044</v>
      </c>
      <c r="AF25" s="151">
        <v>4843260.9837044682</v>
      </c>
      <c r="AG25" s="151">
        <v>4939810.1078265579</v>
      </c>
      <c r="AH25" s="151">
        <v>5038290.2144310893</v>
      </c>
      <c r="AI25" s="151">
        <v>5138739.9231677111</v>
      </c>
      <c r="AJ25" s="151">
        <v>5241198.6260790657</v>
      </c>
      <c r="AK25" s="151">
        <v>5345706.5030486472</v>
      </c>
      <c r="AL25" s="151">
        <v>5452304.5375576206</v>
      </c>
      <c r="AM25" s="152">
        <v>5561034.5327567728</v>
      </c>
      <c r="AN25" s="142" t="s">
        <v>307</v>
      </c>
    </row>
    <row r="26" spans="1:40">
      <c r="A26" s="149" t="s">
        <v>308</v>
      </c>
      <c r="B26" s="150"/>
      <c r="C26" s="150">
        <v>5631008</v>
      </c>
      <c r="D26" s="151">
        <v>5775724.9056000002</v>
      </c>
      <c r="E26" s="151">
        <v>5890597.4687999999</v>
      </c>
      <c r="F26" s="151">
        <v>6007767.4832640002</v>
      </c>
      <c r="G26" s="151">
        <v>6127280.8980172798</v>
      </c>
      <c r="H26" s="151">
        <v>6249184.5810656259</v>
      </c>
      <c r="I26" s="151">
        <v>6373526.3377749389</v>
      </c>
      <c r="J26" s="151">
        <v>6500354.9296184378</v>
      </c>
      <c r="K26" s="151">
        <v>6629720.0932988068</v>
      </c>
      <c r="L26" s="151">
        <v>6761672.5602527829</v>
      </c>
      <c r="M26" s="151">
        <v>6896264.0765458383</v>
      </c>
      <c r="N26" s="151">
        <v>7033547.4231647551</v>
      </c>
      <c r="O26" s="151">
        <v>7173576.4367160499</v>
      </c>
      <c r="P26" s="151">
        <v>7316406.0305383708</v>
      </c>
      <c r="Q26" s="151">
        <v>7462092.216237138</v>
      </c>
      <c r="R26" s="151">
        <v>7610692.1256498806</v>
      </c>
      <c r="S26" s="152">
        <v>7762264.0332508786</v>
      </c>
      <c r="T26" s="142" t="s">
        <v>309</v>
      </c>
      <c r="U26" s="151">
        <v>7916867.3790038964</v>
      </c>
      <c r="V26" s="151">
        <v>8074562.7916719746</v>
      </c>
      <c r="W26" s="151">
        <v>8235412.1125934143</v>
      </c>
      <c r="X26" s="151">
        <v>8399478.4199332818</v>
      </c>
      <c r="Y26" s="151">
        <v>8566826.0534199495</v>
      </c>
      <c r="Z26" s="151">
        <v>8737520.6395763494</v>
      </c>
      <c r="AA26" s="151">
        <v>8911629.1174558774</v>
      </c>
      <c r="AB26" s="151">
        <v>9089219.7648929954</v>
      </c>
      <c r="AC26" s="151">
        <v>9270362.2252788562</v>
      </c>
      <c r="AD26" s="151">
        <v>9455127.5348724332</v>
      </c>
      <c r="AE26" s="151">
        <v>9643588.1506578829</v>
      </c>
      <c r="AF26" s="151">
        <v>9835817.9787590411</v>
      </c>
      <c r="AG26" s="151">
        <v>10031892.403422222</v>
      </c>
      <c r="AH26" s="151">
        <v>10231888.316578666</v>
      </c>
      <c r="AI26" s="151">
        <v>10435884.14799824</v>
      </c>
      <c r="AJ26" s="151">
        <v>10643959.896046204</v>
      </c>
      <c r="AK26" s="151">
        <v>10856197.159055129</v>
      </c>
      <c r="AL26" s="151">
        <v>11072679.167324232</v>
      </c>
      <c r="AM26" s="152">
        <v>11293490.815758716</v>
      </c>
      <c r="AN26" s="142" t="s">
        <v>310</v>
      </c>
    </row>
    <row r="27" spans="1:40">
      <c r="A27" s="149" t="s">
        <v>311</v>
      </c>
      <c r="B27" s="150" t="s">
        <v>312</v>
      </c>
      <c r="C27" s="150">
        <v>22766996</v>
      </c>
      <c r="D27" s="151">
        <v>23352107.797200002</v>
      </c>
      <c r="E27" s="151">
        <v>23816554.515600003</v>
      </c>
      <c r="F27" s="151">
        <v>24290290.168368004</v>
      </c>
      <c r="G27" s="151">
        <v>24773500.534191366</v>
      </c>
      <c r="H27" s="151">
        <v>25266375.107331194</v>
      </c>
      <c r="I27" s="151">
        <v>25769107.171933819</v>
      </c>
      <c r="J27" s="151">
        <v>26281893.877828494</v>
      </c>
      <c r="K27" s="151">
        <v>26804936.317841064</v>
      </c>
      <c r="L27" s="151">
        <v>27338439.606653888</v>
      </c>
      <c r="M27" s="151">
        <v>27882612.961242966</v>
      </c>
      <c r="N27" s="151">
        <v>28437669.782923825</v>
      </c>
      <c r="O27" s="151">
        <v>29003827.741038304</v>
      </c>
      <c r="P27" s="151">
        <v>29581308.858315069</v>
      </c>
      <c r="Q27" s="151">
        <v>30170339.597937372</v>
      </c>
      <c r="R27" s="151">
        <v>30771150.952352118</v>
      </c>
      <c r="S27" s="152">
        <v>31383978.533855159</v>
      </c>
      <c r="T27" s="142" t="s">
        <v>313</v>
      </c>
      <c r="U27" s="151">
        <v>32009062.666988261</v>
      </c>
      <c r="V27" s="151">
        <v>32646648.482784025</v>
      </c>
      <c r="W27" s="151">
        <v>33296986.014895707</v>
      </c>
      <c r="X27" s="151">
        <v>33960330.297649622</v>
      </c>
      <c r="Y27" s="151">
        <v>34636941.466058612</v>
      </c>
      <c r="Z27" s="151">
        <v>35327084.857835785</v>
      </c>
      <c r="AA27" s="151">
        <v>36031031.117448501</v>
      </c>
      <c r="AB27" s="151">
        <v>36749056.30225347</v>
      </c>
      <c r="AC27" s="151">
        <v>37481441.990754537</v>
      </c>
      <c r="AD27" s="151">
        <v>38228475.393025629</v>
      </c>
      <c r="AE27" s="151">
        <v>38990449.463342145</v>
      </c>
      <c r="AF27" s="151">
        <v>39767663.015064992</v>
      </c>
      <c r="AG27" s="151">
        <v>40560420.837822296</v>
      </c>
      <c r="AH27" s="151">
        <v>41369033.817034744</v>
      </c>
      <c r="AI27" s="151">
        <v>42193819.05583144</v>
      </c>
      <c r="AJ27" s="151">
        <v>43035099.999404073</v>
      </c>
      <c r="AK27" s="151">
        <v>43893206.561848156</v>
      </c>
      <c r="AL27" s="151">
        <v>44768475.255541123</v>
      </c>
      <c r="AM27" s="152">
        <v>45661249.32310795</v>
      </c>
      <c r="AN27" s="142" t="s">
        <v>314</v>
      </c>
    </row>
    <row r="28" spans="1:40">
      <c r="A28" s="149" t="s">
        <v>315</v>
      </c>
      <c r="B28" s="150"/>
      <c r="C28" s="150">
        <v>1993304</v>
      </c>
      <c r="D28" s="151">
        <v>2044531.9128</v>
      </c>
      <c r="E28" s="151">
        <v>2085195.3144</v>
      </c>
      <c r="F28" s="151">
        <v>2126671.9840319999</v>
      </c>
      <c r="G28" s="151">
        <v>2168978.1870566402</v>
      </c>
      <c r="H28" s="151">
        <v>2212130.5141417729</v>
      </c>
      <c r="I28" s="151">
        <v>2256145.8877686085</v>
      </c>
      <c r="J28" s="151">
        <v>2301041.5688679805</v>
      </c>
      <c r="K28" s="151">
        <v>2346835.1635893402</v>
      </c>
      <c r="L28" s="151">
        <v>2393544.6302051269</v>
      </c>
      <c r="M28" s="151">
        <v>2441188.2861532294</v>
      </c>
      <c r="N28" s="151">
        <v>2489784.8152202941</v>
      </c>
      <c r="O28" s="151">
        <v>2539353.2748687002</v>
      </c>
      <c r="P28" s="151">
        <v>2589913.1037100744</v>
      </c>
      <c r="Q28" s="151">
        <v>2641484.1291282759</v>
      </c>
      <c r="R28" s="151">
        <v>2694086.5750548416</v>
      </c>
      <c r="S28" s="152">
        <v>2747741.0698999385</v>
      </c>
      <c r="T28" s="142"/>
      <c r="U28" s="151">
        <v>2802468.6546419375</v>
      </c>
      <c r="V28" s="151">
        <v>2858290.7910787761</v>
      </c>
      <c r="W28" s="151">
        <v>2915229.3702443517</v>
      </c>
      <c r="X28" s="151">
        <v>2973306.720993239</v>
      </c>
      <c r="Y28" s="151">
        <v>3032545.6187571036</v>
      </c>
      <c r="Z28" s="151">
        <v>3092969.2944762455</v>
      </c>
      <c r="AA28" s="151">
        <v>3154601.4437097707</v>
      </c>
      <c r="AB28" s="151">
        <v>3217466.235927966</v>
      </c>
      <c r="AC28" s="151">
        <v>3281588.3239905252</v>
      </c>
      <c r="AD28" s="151">
        <v>3346992.853814336</v>
      </c>
      <c r="AE28" s="151">
        <v>3413705.4742346229</v>
      </c>
      <c r="AF28" s="151">
        <v>3481752.3470633156</v>
      </c>
      <c r="AG28" s="151">
        <v>3551160.1573485821</v>
      </c>
      <c r="AH28" s="151">
        <v>3621956.1238395539</v>
      </c>
      <c r="AI28" s="151">
        <v>3694168.009660345</v>
      </c>
      <c r="AJ28" s="151">
        <v>3767824.1331975521</v>
      </c>
      <c r="AK28" s="151">
        <v>3842953.379205503</v>
      </c>
      <c r="AL28" s="151">
        <v>3919585.2101336131</v>
      </c>
      <c r="AM28" s="152">
        <v>3997749.6776802856</v>
      </c>
      <c r="AN28" s="142"/>
    </row>
    <row r="29" spans="1:40">
      <c r="A29" s="149" t="s">
        <v>316</v>
      </c>
      <c r="B29" s="150" t="s">
        <v>317</v>
      </c>
      <c r="C29" s="150">
        <v>4116624</v>
      </c>
      <c r="D29" s="151">
        <v>4198956.4800000004</v>
      </c>
      <c r="E29" s="151">
        <v>4282935.6096000001</v>
      </c>
      <c r="F29" s="151">
        <v>4368594.321792</v>
      </c>
      <c r="G29" s="151">
        <v>4455966.2082278403</v>
      </c>
      <c r="H29" s="151">
        <v>4545085.5323923975</v>
      </c>
      <c r="I29" s="151">
        <v>4635987.243040246</v>
      </c>
      <c r="J29" s="151">
        <v>4728706.9879010506</v>
      </c>
      <c r="K29" s="151">
        <v>4823281.1276590712</v>
      </c>
      <c r="L29" s="151">
        <v>4919746.7502122531</v>
      </c>
      <c r="M29" s="151">
        <v>5018141.6852164986</v>
      </c>
      <c r="N29" s="151">
        <v>5118504.5189208286</v>
      </c>
      <c r="O29" s="151">
        <v>5220874.6092992453</v>
      </c>
      <c r="P29" s="151">
        <v>5325292.10148523</v>
      </c>
      <c r="Q29" s="151">
        <v>5431797.9435149347</v>
      </c>
      <c r="R29" s="151">
        <v>5540433.9023852339</v>
      </c>
      <c r="S29" s="152">
        <v>5651242.5804329384</v>
      </c>
      <c r="T29" s="142" t="s">
        <v>318</v>
      </c>
      <c r="U29" s="151">
        <v>5764267.4320415976</v>
      </c>
      <c r="V29" s="151">
        <v>5879552.7806824297</v>
      </c>
      <c r="W29" s="151">
        <v>5997143.8362960787</v>
      </c>
      <c r="X29" s="151">
        <v>6117086.7130220002</v>
      </c>
      <c r="Y29" s="151">
        <v>6239428.44728244</v>
      </c>
      <c r="Z29" s="151">
        <v>6364217.0162280891</v>
      </c>
      <c r="AA29" s="151">
        <v>6491501.3565526512</v>
      </c>
      <c r="AB29" s="151">
        <v>6621331.3836837038</v>
      </c>
      <c r="AC29" s="151">
        <v>6753758.0113573782</v>
      </c>
      <c r="AD29" s="151">
        <v>6888833.1715845261</v>
      </c>
      <c r="AE29" s="151">
        <v>7026609.8350162171</v>
      </c>
      <c r="AF29" s="151">
        <v>7167142.0317165414</v>
      </c>
      <c r="AG29" s="151">
        <v>7310484.8723508725</v>
      </c>
      <c r="AH29" s="151">
        <v>7456694.5697978903</v>
      </c>
      <c r="AI29" s="151">
        <v>7605828.4611938484</v>
      </c>
      <c r="AJ29" s="151">
        <v>7757945.0304177254</v>
      </c>
      <c r="AK29" s="151">
        <v>7913103.9310260797</v>
      </c>
      <c r="AL29" s="151">
        <v>8071366.009646601</v>
      </c>
      <c r="AM29" s="152">
        <v>8232793.3298395332</v>
      </c>
      <c r="AN29" s="142" t="s">
        <v>318</v>
      </c>
    </row>
    <row r="30" spans="1:40">
      <c r="A30" s="149" t="s">
        <v>319</v>
      </c>
      <c r="B30" s="150" t="s">
        <v>271</v>
      </c>
      <c r="C30" s="150">
        <v>89074</v>
      </c>
      <c r="D30" s="151">
        <v>89964.74</v>
      </c>
      <c r="E30" s="151">
        <v>90864.387400000007</v>
      </c>
      <c r="F30" s="151">
        <v>91773.031274000008</v>
      </c>
      <c r="G30" s="151">
        <v>92690.761586740002</v>
      </c>
      <c r="H30" s="151">
        <v>93617.669202607402</v>
      </c>
      <c r="I30" s="151">
        <v>94553.845894633472</v>
      </c>
      <c r="J30" s="151">
        <v>95499.384353579808</v>
      </c>
      <c r="K30" s="151">
        <v>96454.378197115613</v>
      </c>
      <c r="L30" s="151">
        <v>97418.921979086765</v>
      </c>
      <c r="M30" s="151">
        <v>98393.111198877639</v>
      </c>
      <c r="N30" s="151">
        <v>99377.042310866411</v>
      </c>
      <c r="O30" s="151">
        <v>100370.81273397508</v>
      </c>
      <c r="P30" s="151">
        <v>101374.52086131483</v>
      </c>
      <c r="Q30" s="151">
        <v>102388.26606992798</v>
      </c>
      <c r="R30" s="151">
        <v>103412.14873062726</v>
      </c>
      <c r="S30" s="152">
        <v>104446.27021793353</v>
      </c>
      <c r="T30" s="142"/>
      <c r="U30" s="151">
        <v>105490.73292011287</v>
      </c>
      <c r="V30" s="151">
        <v>106545.640249314</v>
      </c>
      <c r="W30" s="151">
        <v>107611.09665180715</v>
      </c>
      <c r="X30" s="151">
        <v>108687.20761832522</v>
      </c>
      <c r="Y30" s="151">
        <v>109774.07969450847</v>
      </c>
      <c r="Z30" s="151">
        <v>110871.82049145356</v>
      </c>
      <c r="AA30" s="151">
        <v>111980.53869636809</v>
      </c>
      <c r="AB30" s="151">
        <v>113100.34408333177</v>
      </c>
      <c r="AC30" s="151">
        <v>114231.34752416509</v>
      </c>
      <c r="AD30" s="151">
        <v>115373.66099940674</v>
      </c>
      <c r="AE30" s="151">
        <v>116527.39760940081</v>
      </c>
      <c r="AF30" s="151">
        <v>117692.67158549481</v>
      </c>
      <c r="AG30" s="151">
        <v>118869.59830134976</v>
      </c>
      <c r="AH30" s="151">
        <v>120058.29428436326</v>
      </c>
      <c r="AI30" s="151">
        <v>121258.8772272069</v>
      </c>
      <c r="AJ30" s="151">
        <v>122471.46599947897</v>
      </c>
      <c r="AK30" s="151">
        <v>123696.18065947376</v>
      </c>
      <c r="AL30" s="151">
        <v>124933.1424660685</v>
      </c>
      <c r="AM30" s="152">
        <v>126182.47389072919</v>
      </c>
      <c r="AN30" s="142"/>
    </row>
    <row r="31" spans="1:40">
      <c r="A31" s="149" t="s">
        <v>320</v>
      </c>
      <c r="B31" s="150" t="s">
        <v>317</v>
      </c>
      <c r="C31" s="150">
        <v>528292</v>
      </c>
      <c r="D31" s="151">
        <v>538857.84</v>
      </c>
      <c r="E31" s="151">
        <v>549634.99679999996</v>
      </c>
      <c r="F31" s="151">
        <v>560627.69673600001</v>
      </c>
      <c r="G31" s="151">
        <v>571840.25067072001</v>
      </c>
      <c r="H31" s="151">
        <v>583277.05568413436</v>
      </c>
      <c r="I31" s="151">
        <v>594942.59679781704</v>
      </c>
      <c r="J31" s="151">
        <v>606841.44873377343</v>
      </c>
      <c r="K31" s="151">
        <v>618978.27770844894</v>
      </c>
      <c r="L31" s="151">
        <v>631357.84326261794</v>
      </c>
      <c r="M31" s="151">
        <v>643985.00012787036</v>
      </c>
      <c r="N31" s="151">
        <v>656864.70013042772</v>
      </c>
      <c r="O31" s="151">
        <v>670001.99413303623</v>
      </c>
      <c r="P31" s="151">
        <v>683402.03401569696</v>
      </c>
      <c r="Q31" s="151">
        <v>697070.07469601091</v>
      </c>
      <c r="R31" s="151">
        <v>711011.47618993116</v>
      </c>
      <c r="S31" s="152">
        <v>725231.70571372984</v>
      </c>
      <c r="T31" s="142"/>
      <c r="U31" s="151">
        <v>739736.33982800448</v>
      </c>
      <c r="V31" s="151">
        <v>754531.06662456458</v>
      </c>
      <c r="W31" s="151">
        <v>769621.68795705587</v>
      </c>
      <c r="X31" s="151">
        <v>785014.121716197</v>
      </c>
      <c r="Y31" s="151">
        <v>800714.40415052092</v>
      </c>
      <c r="Z31" s="151">
        <v>816728.69223353139</v>
      </c>
      <c r="AA31" s="151">
        <v>833063.26607820205</v>
      </c>
      <c r="AB31" s="151">
        <v>849724.5313997661</v>
      </c>
      <c r="AC31" s="151">
        <v>866719.02202776144</v>
      </c>
      <c r="AD31" s="151">
        <v>884053.40246831672</v>
      </c>
      <c r="AE31" s="151">
        <v>901734.47051768308</v>
      </c>
      <c r="AF31" s="151">
        <v>919769.15992803674</v>
      </c>
      <c r="AG31" s="151">
        <v>938164.54312659753</v>
      </c>
      <c r="AH31" s="151">
        <v>956927.83398912952</v>
      </c>
      <c r="AI31" s="151">
        <v>976066.39066891209</v>
      </c>
      <c r="AJ31" s="151">
        <v>995587.71848229039</v>
      </c>
      <c r="AK31" s="151">
        <v>1015499.4728519362</v>
      </c>
      <c r="AL31" s="151">
        <v>1035809.4623089749</v>
      </c>
      <c r="AM31" s="152">
        <v>1056525.6515551545</v>
      </c>
      <c r="AN31" s="142"/>
    </row>
    <row r="32" spans="1:40">
      <c r="A32" s="149" t="s">
        <v>321</v>
      </c>
      <c r="B32" s="150"/>
      <c r="C32" s="150">
        <v>4661252</v>
      </c>
      <c r="D32" s="151">
        <v>4781046.1764000002</v>
      </c>
      <c r="E32" s="151">
        <v>4876135.7172000008</v>
      </c>
      <c r="F32" s="151">
        <v>4973127.048816001</v>
      </c>
      <c r="G32" s="151">
        <v>5072058.2070643213</v>
      </c>
      <c r="H32" s="151">
        <v>5172967.9884776082</v>
      </c>
      <c r="I32" s="151">
        <v>5275895.96551916</v>
      </c>
      <c r="J32" s="151">
        <v>5380882.5021015434</v>
      </c>
      <c r="K32" s="151">
        <v>5487968.7694155741</v>
      </c>
      <c r="L32" s="151">
        <v>5597196.7620758861</v>
      </c>
      <c r="M32" s="151">
        <v>5708609.3145894036</v>
      </c>
      <c r="N32" s="151">
        <v>5822250.1181531921</v>
      </c>
      <c r="O32" s="151">
        <v>5938163.7377882563</v>
      </c>
      <c r="P32" s="151">
        <v>6056395.6298160218</v>
      </c>
      <c r="Q32" s="151">
        <v>6176992.1596843423</v>
      </c>
      <c r="R32" s="151">
        <v>6300000.6201500297</v>
      </c>
      <c r="S32" s="152">
        <v>6425469.2498250306</v>
      </c>
      <c r="T32" s="142" t="s">
        <v>322</v>
      </c>
      <c r="U32" s="151">
        <v>6553447.2520935312</v>
      </c>
      <c r="V32" s="151">
        <v>6683984.8144074017</v>
      </c>
      <c r="W32" s="151">
        <v>6817133.1279675495</v>
      </c>
      <c r="X32" s="151">
        <v>6952944.4077989003</v>
      </c>
      <c r="Y32" s="151">
        <v>7091471.9132268783</v>
      </c>
      <c r="Z32" s="151">
        <v>7232769.9687634157</v>
      </c>
      <c r="AA32" s="151">
        <v>7376893.9854106838</v>
      </c>
      <c r="AB32" s="151">
        <v>7523900.4823908973</v>
      </c>
      <c r="AC32" s="151">
        <v>7673847.1093107155</v>
      </c>
      <c r="AD32" s="151">
        <v>7826792.6687689302</v>
      </c>
      <c r="AE32" s="151">
        <v>7982797.1394163091</v>
      </c>
      <c r="AF32" s="151">
        <v>8141921.6994766351</v>
      </c>
      <c r="AG32" s="151">
        <v>8304228.7507381681</v>
      </c>
      <c r="AH32" s="151">
        <v>8469781.9430249315</v>
      </c>
      <c r="AI32" s="151">
        <v>8638646.1991574299</v>
      </c>
      <c r="AJ32" s="151">
        <v>8810887.740412578</v>
      </c>
      <c r="AK32" s="151">
        <v>8986574.1124928296</v>
      </c>
      <c r="AL32" s="151">
        <v>9165774.2120146863</v>
      </c>
      <c r="AM32" s="152">
        <v>9348558.3135269806</v>
      </c>
      <c r="AN32" s="142" t="s">
        <v>323</v>
      </c>
    </row>
    <row r="33" spans="1:40">
      <c r="A33" s="149" t="s">
        <v>324</v>
      </c>
      <c r="B33" s="150"/>
      <c r="C33" s="150">
        <v>2063946</v>
      </c>
      <c r="D33" s="151">
        <v>2116989.4122000001</v>
      </c>
      <c r="E33" s="151">
        <v>2159093.9106000001</v>
      </c>
      <c r="F33" s="151">
        <v>2202040.4989680001</v>
      </c>
      <c r="G33" s="151">
        <v>2245846.0191033599</v>
      </c>
      <c r="H33" s="151">
        <v>2290527.6496414272</v>
      </c>
      <c r="I33" s="151">
        <v>2336102.9127902556</v>
      </c>
      <c r="J33" s="151">
        <v>2382589.6812020605</v>
      </c>
      <c r="K33" s="151">
        <v>2430006.1849821019</v>
      </c>
      <c r="L33" s="151">
        <v>2478371.0188377439</v>
      </c>
      <c r="M33" s="151">
        <v>2527703.149370499</v>
      </c>
      <c r="N33" s="151">
        <v>2578021.9225139092</v>
      </c>
      <c r="O33" s="151">
        <v>2629347.0711201872</v>
      </c>
      <c r="P33" s="151">
        <v>2681698.7226985912</v>
      </c>
      <c r="Q33" s="151">
        <v>2735097.4073085631</v>
      </c>
      <c r="R33" s="151">
        <v>2789564.0656107343</v>
      </c>
      <c r="S33" s="152">
        <v>2845120.0570789492</v>
      </c>
      <c r="T33" s="142"/>
      <c r="U33" s="151">
        <v>2901787.1683765282</v>
      </c>
      <c r="V33" s="151">
        <v>2959587.6219000588</v>
      </c>
      <c r="W33" s="151">
        <v>3018544.0844940599</v>
      </c>
      <c r="X33" s="151">
        <v>3078679.6763399411</v>
      </c>
      <c r="Y33" s="151">
        <v>3140017.9800227401</v>
      </c>
      <c r="Z33" s="151">
        <v>3202583.0497791949</v>
      </c>
      <c r="AA33" s="151">
        <v>3266399.4209307786</v>
      </c>
      <c r="AB33" s="151">
        <v>3331492.1195053943</v>
      </c>
      <c r="AC33" s="151">
        <v>3397886.6720515024</v>
      </c>
      <c r="AD33" s="151">
        <v>3465609.1156485323</v>
      </c>
      <c r="AE33" s="151">
        <v>3534686.008117503</v>
      </c>
      <c r="AF33" s="151">
        <v>3605144.438435853</v>
      </c>
      <c r="AG33" s="151">
        <v>3677012.0373605699</v>
      </c>
      <c r="AH33" s="151">
        <v>3750316.9882637812</v>
      </c>
      <c r="AI33" s="151">
        <v>3825088.0381850568</v>
      </c>
      <c r="AJ33" s="151">
        <v>3901354.509104758</v>
      </c>
      <c r="AK33" s="151">
        <v>3979146.3094428531</v>
      </c>
      <c r="AL33" s="151">
        <v>4058493.9457877101</v>
      </c>
      <c r="AM33" s="152">
        <v>4139428.5348594645</v>
      </c>
      <c r="AN33" s="142"/>
    </row>
    <row r="34" spans="1:40">
      <c r="A34" s="149" t="s">
        <v>325</v>
      </c>
      <c r="B34" s="150"/>
      <c r="C34" s="150">
        <v>998924</v>
      </c>
      <c r="D34" s="151">
        <v>1024596.3467999999</v>
      </c>
      <c r="E34" s="151">
        <v>1044974.3964</v>
      </c>
      <c r="F34" s="151">
        <v>1065760.0069919999</v>
      </c>
      <c r="G34" s="151">
        <v>1086961.32979584</v>
      </c>
      <c r="H34" s="151">
        <v>1108586.6790557569</v>
      </c>
      <c r="I34" s="151">
        <v>1130644.5353008721</v>
      </c>
      <c r="J34" s="151">
        <v>1153143.5486708896</v>
      </c>
      <c r="K34" s="151">
        <v>1176092.5423083075</v>
      </c>
      <c r="L34" s="151">
        <v>1199500.5158184737</v>
      </c>
      <c r="M34" s="151">
        <v>1223376.6487988431</v>
      </c>
      <c r="N34" s="151">
        <v>1247730.3044388201</v>
      </c>
      <c r="O34" s="151">
        <v>1272571.0331915966</v>
      </c>
      <c r="P34" s="151">
        <v>1297908.5765194285</v>
      </c>
      <c r="Q34" s="151">
        <v>1323752.8707138172</v>
      </c>
      <c r="R34" s="151">
        <v>1350114.0507920936</v>
      </c>
      <c r="S34" s="152">
        <v>1377002.4544719355</v>
      </c>
      <c r="T34" s="142"/>
      <c r="U34" s="151">
        <v>1404428.6262253742</v>
      </c>
      <c r="V34" s="151">
        <v>1432403.3214138816</v>
      </c>
      <c r="W34" s="151">
        <v>1460937.5105061592</v>
      </c>
      <c r="X34" s="151">
        <v>1490042.3833802824</v>
      </c>
      <c r="Y34" s="151">
        <v>1519729.3537118882</v>
      </c>
      <c r="Z34" s="151">
        <v>1550010.063450126</v>
      </c>
      <c r="AA34" s="151">
        <v>1580896.3873831285</v>
      </c>
      <c r="AB34" s="151">
        <v>1612400.4377947911</v>
      </c>
      <c r="AC34" s="151">
        <v>1644534.569214687</v>
      </c>
      <c r="AD34" s="151">
        <v>1677311.3832629807</v>
      </c>
      <c r="AE34" s="151">
        <v>1710743.7335922404</v>
      </c>
      <c r="AF34" s="151">
        <v>1744844.7309280853</v>
      </c>
      <c r="AG34" s="151">
        <v>1779627.7482106469</v>
      </c>
      <c r="AH34" s="151">
        <v>1815106.42583886</v>
      </c>
      <c r="AI34" s="151">
        <v>1851294.6770196373</v>
      </c>
      <c r="AJ34" s="151">
        <v>1888206.6932240301</v>
      </c>
      <c r="AK34" s="151">
        <v>1925856.9497525108</v>
      </c>
      <c r="AL34" s="151">
        <v>1964260.2114115611</v>
      </c>
      <c r="AM34" s="152">
        <v>2003431.5383037925</v>
      </c>
      <c r="AN34" s="142"/>
    </row>
    <row r="35" spans="1:40">
      <c r="A35" s="149" t="s">
        <v>326</v>
      </c>
      <c r="B35" s="150" t="s">
        <v>297</v>
      </c>
      <c r="C35" s="150">
        <v>562106</v>
      </c>
      <c r="D35" s="151">
        <v>570931.06420000002</v>
      </c>
      <c r="E35" s="151">
        <v>576608.33480000007</v>
      </c>
      <c r="F35" s="151">
        <v>582342.37810600002</v>
      </c>
      <c r="G35" s="151">
        <v>588133.76184506004</v>
      </c>
      <c r="H35" s="151">
        <v>593983.05942151067</v>
      </c>
      <c r="I35" s="151">
        <v>599890.84997372574</v>
      </c>
      <c r="J35" s="151">
        <v>605857.718431463</v>
      </c>
      <c r="K35" s="151">
        <v>611884.2555737776</v>
      </c>
      <c r="L35" s="151">
        <v>617971.05808751541</v>
      </c>
      <c r="M35" s="151">
        <v>630266.39916526573</v>
      </c>
      <c r="N35" s="151">
        <v>642807.64706457104</v>
      </c>
      <c r="O35" s="151">
        <v>655599.71992186247</v>
      </c>
      <c r="P35" s="151">
        <v>668647.63423629978</v>
      </c>
      <c r="Q35" s="151">
        <v>681956.50683702575</v>
      </c>
      <c r="R35" s="151">
        <v>695531.55688976625</v>
      </c>
      <c r="S35" s="152">
        <v>709378.10794356163</v>
      </c>
      <c r="T35" s="142"/>
      <c r="U35" s="151">
        <v>723501.59001843282</v>
      </c>
      <c r="V35" s="151">
        <v>737907.54173480149</v>
      </c>
      <c r="W35" s="151">
        <v>752601.61248549749</v>
      </c>
      <c r="X35" s="151">
        <v>767589.56465120742</v>
      </c>
      <c r="Y35" s="151">
        <v>782877.2758602316</v>
      </c>
      <c r="Z35" s="151">
        <v>798470.74129343627</v>
      </c>
      <c r="AA35" s="151">
        <v>814376.07603530504</v>
      </c>
      <c r="AB35" s="151">
        <v>830599.51747201115</v>
      </c>
      <c r="AC35" s="151">
        <v>847147.42773745139</v>
      </c>
      <c r="AD35" s="151">
        <v>864026.29620820039</v>
      </c>
      <c r="AE35" s="151">
        <v>881242.74204836437</v>
      </c>
      <c r="AF35" s="151">
        <v>898803.51680533169</v>
      </c>
      <c r="AG35" s="151">
        <v>916715.50705743837</v>
      </c>
      <c r="AH35" s="151">
        <v>934985.7371145871</v>
      </c>
      <c r="AI35" s="151">
        <v>953621.3717728788</v>
      </c>
      <c r="AJ35" s="151">
        <v>972629.71912433638</v>
      </c>
      <c r="AK35" s="151">
        <v>992018.23342282313</v>
      </c>
      <c r="AL35" s="151">
        <v>1011794.5180072796</v>
      </c>
      <c r="AM35" s="152">
        <v>1031966.3282834252</v>
      </c>
      <c r="AN35" s="142"/>
    </row>
    <row r="36" spans="1:40">
      <c r="A36" s="149" t="s">
        <v>327</v>
      </c>
      <c r="B36" s="150"/>
      <c r="C36" s="150">
        <v>3397698</v>
      </c>
      <c r="D36" s="151">
        <v>3485018.8385999999</v>
      </c>
      <c r="E36" s="151">
        <v>3554331.8777999999</v>
      </c>
      <c r="F36" s="151">
        <v>3625031.1777840001</v>
      </c>
      <c r="G36" s="151">
        <v>3697144.4637676803</v>
      </c>
      <c r="H36" s="151">
        <v>3770700.0154710342</v>
      </c>
      <c r="I36" s="151">
        <v>3845726.678208455</v>
      </c>
      <c r="J36" s="151">
        <v>3922253.8742006239</v>
      </c>
      <c r="K36" s="151">
        <v>4000311.6141126365</v>
      </c>
      <c r="L36" s="151">
        <v>4079930.5088228895</v>
      </c>
      <c r="M36" s="151">
        <v>4161141.7814273476</v>
      </c>
      <c r="N36" s="151">
        <v>4243977.2794838948</v>
      </c>
      <c r="O36" s="151">
        <v>4328469.4875015728</v>
      </c>
      <c r="P36" s="151">
        <v>4414651.5396796046</v>
      </c>
      <c r="Q36" s="151">
        <v>4502557.2329011969</v>
      </c>
      <c r="R36" s="151">
        <v>4592221.0399872214</v>
      </c>
      <c r="S36" s="152">
        <v>4683678.1232149657</v>
      </c>
      <c r="T36" s="142" t="s">
        <v>328</v>
      </c>
      <c r="U36" s="151">
        <v>4776964.3481072653</v>
      </c>
      <c r="V36" s="151">
        <v>4872116.2974974103</v>
      </c>
      <c r="W36" s="151">
        <v>4969171.2858753586</v>
      </c>
      <c r="X36" s="151">
        <v>5068167.3740208661</v>
      </c>
      <c r="Y36" s="151">
        <v>5169143.3839292834</v>
      </c>
      <c r="Z36" s="151">
        <v>5272138.9140358688</v>
      </c>
      <c r="AA36" s="151">
        <v>5377194.3547445862</v>
      </c>
      <c r="AB36" s="151">
        <v>5484350.9042674778</v>
      </c>
      <c r="AC36" s="151">
        <v>5593650.5847808272</v>
      </c>
      <c r="AD36" s="151">
        <v>5705136.2589044441</v>
      </c>
      <c r="AE36" s="151">
        <v>5818851.6465105331</v>
      </c>
      <c r="AF36" s="151">
        <v>5934841.3418687442</v>
      </c>
      <c r="AG36" s="151">
        <v>6053150.8311341191</v>
      </c>
      <c r="AH36" s="151">
        <v>6173826.5101848012</v>
      </c>
      <c r="AI36" s="151">
        <v>6296915.7028164975</v>
      </c>
      <c r="AJ36" s="151">
        <v>6422466.6793008279</v>
      </c>
      <c r="AK36" s="151">
        <v>6550528.6753148446</v>
      </c>
      <c r="AL36" s="151">
        <v>6681151.9112491412</v>
      </c>
      <c r="AM36" s="152">
        <v>6814387.6119021242</v>
      </c>
      <c r="AN36" s="142" t="s">
        <v>329</v>
      </c>
    </row>
    <row r="37" spans="1:40">
      <c r="A37" s="149" t="s">
        <v>330</v>
      </c>
      <c r="B37" s="150"/>
      <c r="C37" s="150">
        <v>2541744</v>
      </c>
      <c r="D37" s="151">
        <v>2607066.8207999999</v>
      </c>
      <c r="E37" s="151">
        <v>2658918.3983999998</v>
      </c>
      <c r="F37" s="151">
        <v>2711807.0075519998</v>
      </c>
      <c r="G37" s="151">
        <v>2765753.3888870399</v>
      </c>
      <c r="H37" s="151">
        <v>2820778.6978487805</v>
      </c>
      <c r="I37" s="151">
        <v>2876904.5129897562</v>
      </c>
      <c r="J37" s="151">
        <v>2934152.8444335512</v>
      </c>
      <c r="K37" s="151">
        <v>2992546.1425062222</v>
      </c>
      <c r="L37" s="151">
        <v>3052107.3065403467</v>
      </c>
      <c r="M37" s="151">
        <v>3112859.6938551539</v>
      </c>
      <c r="N37" s="151">
        <v>3174827.1289162571</v>
      </c>
      <c r="O37" s="151">
        <v>3238033.9126785821</v>
      </c>
      <c r="P37" s="151">
        <v>3302504.832116154</v>
      </c>
      <c r="Q37" s="151">
        <v>3368265.1699424773</v>
      </c>
      <c r="R37" s="151">
        <v>3435340.7145253271</v>
      </c>
      <c r="S37" s="152">
        <v>3503757.7699998338</v>
      </c>
      <c r="T37" s="142"/>
      <c r="U37" s="151">
        <v>3573543.1665838305</v>
      </c>
      <c r="V37" s="151">
        <v>3644724.2710995073</v>
      </c>
      <c r="W37" s="151">
        <v>3717328.9977054978</v>
      </c>
      <c r="X37" s="151">
        <v>3791385.8188436078</v>
      </c>
      <c r="Y37" s="151">
        <v>3866923.77640448</v>
      </c>
      <c r="Z37" s="151">
        <v>3943972.4931165697</v>
      </c>
      <c r="AA37" s="151">
        <v>4022562.1841629012</v>
      </c>
      <c r="AB37" s="151">
        <v>4102723.6690301592</v>
      </c>
      <c r="AC37" s="151">
        <v>4184488.3835947625</v>
      </c>
      <c r="AD37" s="151">
        <v>4267888.3924506577</v>
      </c>
      <c r="AE37" s="151">
        <v>4352956.4014836708</v>
      </c>
      <c r="AF37" s="151">
        <v>4439725.7706973441</v>
      </c>
      <c r="AG37" s="151">
        <v>4528230.5272952914</v>
      </c>
      <c r="AH37" s="151">
        <v>4618505.3790251976</v>
      </c>
      <c r="AI37" s="151">
        <v>4710585.7277897019</v>
      </c>
      <c r="AJ37" s="151">
        <v>4804507.6835294962</v>
      </c>
      <c r="AK37" s="151">
        <v>4900308.0783840865</v>
      </c>
      <c r="AL37" s="151">
        <v>4998024.4811357679</v>
      </c>
      <c r="AM37" s="152">
        <v>5097695.2119424837</v>
      </c>
      <c r="AN37" s="142" t="s">
        <v>331</v>
      </c>
    </row>
    <row r="38" spans="1:40">
      <c r="A38" s="149" t="s">
        <v>332</v>
      </c>
      <c r="B38" s="150"/>
      <c r="C38" s="150">
        <v>1122400</v>
      </c>
      <c r="D38" s="151">
        <v>1151245.68</v>
      </c>
      <c r="E38" s="151">
        <v>1174142.6399999999</v>
      </c>
      <c r="F38" s="151">
        <v>1197497.5392</v>
      </c>
      <c r="G38" s="151">
        <v>1221319.536384</v>
      </c>
      <c r="H38" s="151">
        <v>1245617.97351168</v>
      </c>
      <c r="I38" s="151">
        <v>1270402.3793819137</v>
      </c>
      <c r="J38" s="151">
        <v>1295682.4733695521</v>
      </c>
      <c r="K38" s="151">
        <v>1321468.1692369431</v>
      </c>
      <c r="L38" s="151">
        <v>1347769.579021682</v>
      </c>
      <c r="M38" s="151">
        <v>1374597.0170021157</v>
      </c>
      <c r="N38" s="151">
        <v>1401961.0037421582</v>
      </c>
      <c r="O38" s="151">
        <v>1429872.2702170014</v>
      </c>
      <c r="P38" s="151">
        <v>1458341.7620213416</v>
      </c>
      <c r="Q38" s="151">
        <v>1487380.6436617684</v>
      </c>
      <c r="R38" s="151">
        <v>1517000.3029350038</v>
      </c>
      <c r="S38" s="152">
        <v>1547212.3553937038</v>
      </c>
      <c r="T38" s="142"/>
      <c r="U38" s="151">
        <v>1578028.6489015778</v>
      </c>
      <c r="V38" s="151">
        <v>1609461.2682796095</v>
      </c>
      <c r="W38" s="151">
        <v>1641522.5400452018</v>
      </c>
      <c r="X38" s="151">
        <v>1674225.037246106</v>
      </c>
      <c r="Y38" s="151">
        <v>1707581.5843910282</v>
      </c>
      <c r="Z38" s="151">
        <v>1741605.2624788487</v>
      </c>
      <c r="AA38" s="151">
        <v>1776309.4141284258</v>
      </c>
      <c r="AB38" s="151">
        <v>1811707.6488109943</v>
      </c>
      <c r="AC38" s="151">
        <v>1847813.8481872142</v>
      </c>
      <c r="AD38" s="151">
        <v>1884642.1715509587</v>
      </c>
      <c r="AE38" s="151">
        <v>1922207.0613819777</v>
      </c>
      <c r="AF38" s="151">
        <v>1960523.2490096174</v>
      </c>
      <c r="AG38" s="151">
        <v>1999605.7603898097</v>
      </c>
      <c r="AH38" s="151">
        <v>2039469.9219976061</v>
      </c>
      <c r="AI38" s="151">
        <v>2080131.3668375581</v>
      </c>
      <c r="AJ38" s="151">
        <v>2121606.0405743094</v>
      </c>
      <c r="AK38" s="151">
        <v>2163910.2077857954</v>
      </c>
      <c r="AL38" s="151">
        <v>2207060.4583415114</v>
      </c>
      <c r="AM38" s="152">
        <v>2251073.7139083417</v>
      </c>
      <c r="AN38" s="142"/>
    </row>
    <row r="39" spans="1:40">
      <c r="A39" s="149" t="s">
        <v>333</v>
      </c>
      <c r="B39" s="150"/>
      <c r="C39" s="150">
        <v>9218344</v>
      </c>
      <c r="D39" s="151">
        <v>9455255.4408</v>
      </c>
      <c r="E39" s="151">
        <v>9643309.658400001</v>
      </c>
      <c r="F39" s="151">
        <v>9835124.9603520017</v>
      </c>
      <c r="G39" s="151">
        <v>10030776.568343041</v>
      </c>
      <c r="H39" s="151">
        <v>10230341.208493903</v>
      </c>
      <c r="I39" s="151">
        <v>10433897.141447781</v>
      </c>
      <c r="J39" s="151">
        <v>10641524.193060737</v>
      </c>
      <c r="K39" s="151">
        <v>10853303.785705952</v>
      </c>
      <c r="L39" s="151">
        <v>11069318.970204072</v>
      </c>
      <c r="M39" s="151">
        <v>11289654.458392154</v>
      </c>
      <c r="N39" s="151">
        <v>11514396.656343998</v>
      </c>
      <c r="O39" s="151">
        <v>11743633.698254878</v>
      </c>
      <c r="P39" s="151">
        <v>11977455.481003975</v>
      </c>
      <c r="Q39" s="151">
        <v>12215953.699408054</v>
      </c>
      <c r="R39" s="151">
        <v>12459221.882180216</v>
      </c>
      <c r="S39" s="152">
        <v>12707355.42860782</v>
      </c>
      <c r="T39" s="142" t="s">
        <v>334</v>
      </c>
      <c r="U39" s="151">
        <v>12960451.645963976</v>
      </c>
      <c r="V39" s="151">
        <v>13218609.787667256</v>
      </c>
      <c r="W39" s="151">
        <v>13481931.092204601</v>
      </c>
      <c r="X39" s="151">
        <v>13750518.822832692</v>
      </c>
      <c r="Y39" s="151">
        <v>14024478.308073347</v>
      </c>
      <c r="Z39" s="151">
        <v>14303916.983018816</v>
      </c>
      <c r="AA39" s="151">
        <v>14588944.431463191</v>
      </c>
      <c r="AB39" s="151">
        <v>14879672.428876456</v>
      </c>
      <c r="AC39" s="151">
        <v>15176214.986237986</v>
      </c>
      <c r="AD39" s="151">
        <v>15478688.394746747</v>
      </c>
      <c r="AE39" s="151">
        <v>15787211.271425681</v>
      </c>
      <c r="AF39" s="151">
        <v>16101904.605638195</v>
      </c>
      <c r="AG39" s="151">
        <v>16422891.806534959</v>
      </c>
      <c r="AH39" s="151">
        <v>16750298.751449658</v>
      </c>
      <c r="AI39" s="151">
        <v>17084253.835262652</v>
      </c>
      <c r="AJ39" s="151">
        <v>17424888.020751905</v>
      </c>
      <c r="AK39" s="151">
        <v>17772334.889950942</v>
      </c>
      <c r="AL39" s="151">
        <v>18126730.696533963</v>
      </c>
      <c r="AM39" s="152">
        <v>18488214.419248644</v>
      </c>
      <c r="AN39" s="142" t="s">
        <v>335</v>
      </c>
    </row>
    <row r="40" spans="1:40">
      <c r="A40" s="149" t="s">
        <v>336</v>
      </c>
      <c r="B40" s="150"/>
      <c r="C40" s="150">
        <v>1404552</v>
      </c>
      <c r="D40" s="151">
        <v>1440648.9864000001</v>
      </c>
      <c r="E40" s="151">
        <v>1469301.8472000002</v>
      </c>
      <c r="F40" s="151">
        <v>1498527.7652160001</v>
      </c>
      <c r="G40" s="151">
        <v>1528338.2015923201</v>
      </c>
      <c r="H40" s="151">
        <v>1558744.8466961666</v>
      </c>
      <c r="I40" s="151">
        <v>1589759.6247020899</v>
      </c>
      <c r="J40" s="151">
        <v>1621394.6982681318</v>
      </c>
      <c r="K40" s="151">
        <v>1653662.4733054945</v>
      </c>
      <c r="L40" s="151">
        <v>1686575.6038436044</v>
      </c>
      <c r="M40" s="151">
        <v>1720146.9969924765</v>
      </c>
      <c r="N40" s="151">
        <v>1754389.818004326</v>
      </c>
      <c r="O40" s="151">
        <v>1789317.4954364125</v>
      </c>
      <c r="P40" s="151">
        <v>1824943.7264171408</v>
      </c>
      <c r="Q40" s="151">
        <v>1861282.4820174836</v>
      </c>
      <c r="R40" s="151">
        <v>1898348.0127298334</v>
      </c>
      <c r="S40" s="152">
        <v>1936154.85405643</v>
      </c>
      <c r="T40" s="142"/>
      <c r="U40" s="151">
        <v>1974717.8322095587</v>
      </c>
      <c r="V40" s="151">
        <v>2014052.0699257499</v>
      </c>
      <c r="W40" s="151">
        <v>2054172.992396265</v>
      </c>
      <c r="X40" s="151">
        <v>2095096.3333161904</v>
      </c>
      <c r="Y40" s="151">
        <v>2136838.1410545139</v>
      </c>
      <c r="Z40" s="151">
        <v>2179414.7849476044</v>
      </c>
      <c r="AA40" s="151">
        <v>2222842.9617185565</v>
      </c>
      <c r="AB40" s="151">
        <v>2267139.7020249278</v>
      </c>
      <c r="AC40" s="151">
        <v>2312322.3771374263</v>
      </c>
      <c r="AD40" s="151">
        <v>2358408.7057521748</v>
      </c>
      <c r="AE40" s="151">
        <v>2405416.7609392186</v>
      </c>
      <c r="AF40" s="151">
        <v>2453364.9772300031</v>
      </c>
      <c r="AG40" s="151">
        <v>2502272.1578466031</v>
      </c>
      <c r="AH40" s="151">
        <v>2552157.4820755352</v>
      </c>
      <c r="AI40" s="151">
        <v>2603040.5127890459</v>
      </c>
      <c r="AJ40" s="151">
        <v>2654941.2041168269</v>
      </c>
      <c r="AK40" s="151">
        <v>2707879.9092711634</v>
      </c>
      <c r="AL40" s="151">
        <v>2761877.3885285868</v>
      </c>
      <c r="AM40" s="152">
        <v>2816954.8173711584</v>
      </c>
      <c r="AN40" s="142"/>
    </row>
    <row r="41" spans="1:40">
      <c r="A41" s="149" t="s">
        <v>337</v>
      </c>
      <c r="B41" s="150"/>
      <c r="C41" s="150">
        <v>527502</v>
      </c>
      <c r="D41" s="151">
        <v>541058.8014</v>
      </c>
      <c r="E41" s="151">
        <v>551819.84219999996</v>
      </c>
      <c r="F41" s="151">
        <v>562796.10381599993</v>
      </c>
      <c r="G41" s="151">
        <v>573991.89066431997</v>
      </c>
      <c r="H41" s="151">
        <v>585411.59324960643</v>
      </c>
      <c r="I41" s="151">
        <v>597059.68988659861</v>
      </c>
      <c r="J41" s="151">
        <v>608940.74845633062</v>
      </c>
      <c r="K41" s="151">
        <v>621059.42819745722</v>
      </c>
      <c r="L41" s="151">
        <v>633420.48153340642</v>
      </c>
      <c r="M41" s="151">
        <v>646028.75593607454</v>
      </c>
      <c r="N41" s="151">
        <v>658889.195826796</v>
      </c>
      <c r="O41" s="151">
        <v>672006.8445153319</v>
      </c>
      <c r="P41" s="151">
        <v>685386.84617763851</v>
      </c>
      <c r="Q41" s="151">
        <v>699034.44787319133</v>
      </c>
      <c r="R41" s="151">
        <v>712955.00160265516</v>
      </c>
      <c r="S41" s="152">
        <v>727153.96640670823</v>
      </c>
      <c r="T41" s="142"/>
      <c r="U41" s="151">
        <v>741636.91050684243</v>
      </c>
      <c r="V41" s="151">
        <v>756409.51348897931</v>
      </c>
      <c r="W41" s="151">
        <v>771477.56853075896</v>
      </c>
      <c r="X41" s="151">
        <v>786846.9846733741</v>
      </c>
      <c r="Y41" s="151">
        <v>802523.78913884156</v>
      </c>
      <c r="Z41" s="151">
        <v>818514.12969361839</v>
      </c>
      <c r="AA41" s="151">
        <v>834824.27705949079</v>
      </c>
      <c r="AB41" s="151">
        <v>851460.62737268058</v>
      </c>
      <c r="AC41" s="151">
        <v>868429.70469213417</v>
      </c>
      <c r="AD41" s="151">
        <v>885738.16355797683</v>
      </c>
      <c r="AE41" s="151">
        <v>903392.79160113644</v>
      </c>
      <c r="AF41" s="151">
        <v>921400.51220515918</v>
      </c>
      <c r="AG41" s="151">
        <v>939768.38722126232</v>
      </c>
      <c r="AH41" s="151">
        <v>958503.61973768764</v>
      </c>
      <c r="AI41" s="151">
        <v>977613.55690444144</v>
      </c>
      <c r="AJ41" s="151">
        <v>997105.69281453034</v>
      </c>
      <c r="AK41" s="151">
        <v>1016987.6714428209</v>
      </c>
      <c r="AL41" s="151">
        <v>1037267.2896436774</v>
      </c>
      <c r="AM41" s="152">
        <v>1057952.5002085511</v>
      </c>
      <c r="AN41" s="142"/>
    </row>
    <row r="42" spans="1:40">
      <c r="A42" s="149" t="s">
        <v>338</v>
      </c>
      <c r="B42" s="150"/>
      <c r="C42" s="150">
        <v>921770</v>
      </c>
      <c r="D42" s="151">
        <v>945459.48900000006</v>
      </c>
      <c r="E42" s="151">
        <v>964263.59700000007</v>
      </c>
      <c r="F42" s="151">
        <v>983443.78716000007</v>
      </c>
      <c r="G42" s="151">
        <v>1003007.5811232001</v>
      </c>
      <c r="H42" s="151">
        <v>1022962.6509656642</v>
      </c>
      <c r="I42" s="151">
        <v>1043316.8222049775</v>
      </c>
      <c r="J42" s="151">
        <v>1064078.076869077</v>
      </c>
      <c r="K42" s="151">
        <v>1085254.5566264587</v>
      </c>
      <c r="L42" s="151">
        <v>1106854.5659789878</v>
      </c>
      <c r="M42" s="151">
        <v>1128886.5755185676</v>
      </c>
      <c r="N42" s="151">
        <v>1151359.2252489389</v>
      </c>
      <c r="O42" s="151">
        <v>1174281.3279739176</v>
      </c>
      <c r="P42" s="151">
        <v>1197661.8727533959</v>
      </c>
      <c r="Q42" s="151">
        <v>1221510.028428464</v>
      </c>
      <c r="R42" s="151">
        <v>1245835.1472170332</v>
      </c>
      <c r="S42" s="152">
        <v>1270646.768381374</v>
      </c>
      <c r="T42" s="142"/>
      <c r="U42" s="151">
        <v>1295954.6219690014</v>
      </c>
      <c r="V42" s="151">
        <v>1321768.6326283815</v>
      </c>
      <c r="W42" s="151">
        <v>1348098.9235009491</v>
      </c>
      <c r="X42" s="151">
        <v>1374955.820190968</v>
      </c>
      <c r="Y42" s="151">
        <v>1402349.8548147874</v>
      </c>
      <c r="Z42" s="151">
        <v>1430291.7701310832</v>
      </c>
      <c r="AA42" s="151">
        <v>1458792.523753705</v>
      </c>
      <c r="AB42" s="151">
        <v>1487863.2924487791</v>
      </c>
      <c r="AC42" s="151">
        <v>1517515.4765177546</v>
      </c>
      <c r="AD42" s="151">
        <v>1547760.7042681098</v>
      </c>
      <c r="AE42" s="151">
        <v>1578610.836573472</v>
      </c>
      <c r="AF42" s="151">
        <v>1610077.9715249415</v>
      </c>
      <c r="AG42" s="151">
        <v>1642174.4491754405</v>
      </c>
      <c r="AH42" s="151">
        <v>1674912.8563789492</v>
      </c>
      <c r="AI42" s="151">
        <v>1708306.0317265282</v>
      </c>
      <c r="AJ42" s="151">
        <v>1742367.0705810587</v>
      </c>
      <c r="AK42" s="151">
        <v>1777109.3302126799</v>
      </c>
      <c r="AL42" s="151">
        <v>1812546.4350369335</v>
      </c>
      <c r="AM42" s="152">
        <v>1848692.2819576722</v>
      </c>
      <c r="AN42" s="142"/>
    </row>
    <row r="43" spans="1:40">
      <c r="A43" s="149" t="s">
        <v>339</v>
      </c>
      <c r="B43" s="150"/>
      <c r="C43" s="150">
        <v>490098</v>
      </c>
      <c r="D43" s="151">
        <v>502693.51860000001</v>
      </c>
      <c r="E43" s="151">
        <v>512691.51780000003</v>
      </c>
      <c r="F43" s="151">
        <v>522889.47698400007</v>
      </c>
      <c r="G43" s="151">
        <v>533291.39535168011</v>
      </c>
      <c r="H43" s="151">
        <v>543901.35208671377</v>
      </c>
      <c r="I43" s="151">
        <v>554723.50795644801</v>
      </c>
      <c r="J43" s="151">
        <v>565762.10694357695</v>
      </c>
      <c r="K43" s="151">
        <v>577021.47791044845</v>
      </c>
      <c r="L43" s="151">
        <v>588506.0362966574</v>
      </c>
      <c r="M43" s="151">
        <v>600220.28585059056</v>
      </c>
      <c r="N43" s="151">
        <v>612168.82039560238</v>
      </c>
      <c r="O43" s="151">
        <v>624356.32563151442</v>
      </c>
      <c r="P43" s="151">
        <v>636787.58097214473</v>
      </c>
      <c r="Q43" s="151">
        <v>649467.46141958761</v>
      </c>
      <c r="R43" s="151">
        <v>662400.93947597942</v>
      </c>
      <c r="S43" s="152">
        <v>675593.08709349902</v>
      </c>
      <c r="T43" s="142"/>
      <c r="U43" s="151">
        <v>689049.07766336901</v>
      </c>
      <c r="V43" s="151">
        <v>702774.18804463639</v>
      </c>
      <c r="W43" s="151">
        <v>716773.80063352908</v>
      </c>
      <c r="X43" s="151">
        <v>731053.40547419968</v>
      </c>
      <c r="Y43" s="151">
        <v>745618.60241168365</v>
      </c>
      <c r="Z43" s="151">
        <v>760475.10328791733</v>
      </c>
      <c r="AA43" s="151">
        <v>775628.73418167571</v>
      </c>
      <c r="AB43" s="151">
        <v>791085.43769330927</v>
      </c>
      <c r="AC43" s="151">
        <v>806851.27527517546</v>
      </c>
      <c r="AD43" s="151">
        <v>822932.42960867903</v>
      </c>
      <c r="AE43" s="151">
        <v>839335.20702885266</v>
      </c>
      <c r="AF43" s="151">
        <v>856066.0399974297</v>
      </c>
      <c r="AG43" s="151">
        <v>873131.48962537828</v>
      </c>
      <c r="AH43" s="151">
        <v>890538.24824588583</v>
      </c>
      <c r="AI43" s="151">
        <v>908293.14203880355</v>
      </c>
      <c r="AJ43" s="151">
        <v>926403.13370757969</v>
      </c>
      <c r="AK43" s="151">
        <v>944875.32520973135</v>
      </c>
      <c r="AL43" s="151">
        <v>963716.96054192598</v>
      </c>
      <c r="AM43" s="152">
        <v>982935.42858076456</v>
      </c>
      <c r="AN43" s="142"/>
    </row>
    <row r="44" spans="1:40">
      <c r="A44" s="149" t="s">
        <v>340</v>
      </c>
      <c r="B44" s="150" t="s">
        <v>297</v>
      </c>
      <c r="C44" s="150">
        <v>119560</v>
      </c>
      <c r="D44" s="151">
        <v>121437.092</v>
      </c>
      <c r="E44" s="151">
        <v>122644.648</v>
      </c>
      <c r="F44" s="151">
        <v>123864.27956</v>
      </c>
      <c r="G44" s="151">
        <v>125096.1074356</v>
      </c>
      <c r="H44" s="151">
        <v>126340.253589956</v>
      </c>
      <c r="I44" s="151">
        <v>127596.84120585557</v>
      </c>
      <c r="J44" s="151">
        <v>128865.99469791412</v>
      </c>
      <c r="K44" s="151">
        <v>130147.83972489326</v>
      </c>
      <c r="L44" s="151">
        <v>131442.50320214219</v>
      </c>
      <c r="M44" s="151">
        <v>134057.72342618505</v>
      </c>
      <c r="N44" s="151">
        <v>136725.24805470876</v>
      </c>
      <c r="O44" s="151">
        <v>139446.12317580293</v>
      </c>
      <c r="P44" s="151">
        <v>142221.41579931899</v>
      </c>
      <c r="Q44" s="151">
        <v>145052.21427530536</v>
      </c>
      <c r="R44" s="151">
        <v>147939.62872081148</v>
      </c>
      <c r="S44" s="152">
        <v>150884.79145522771</v>
      </c>
      <c r="T44" s="142"/>
      <c r="U44" s="151">
        <v>153888.85744433227</v>
      </c>
      <c r="V44" s="151">
        <v>156953.00475321893</v>
      </c>
      <c r="W44" s="151">
        <v>160078.43500828333</v>
      </c>
      <c r="X44" s="151">
        <v>163266.37386844901</v>
      </c>
      <c r="Y44" s="151">
        <v>166518.07150581799</v>
      </c>
      <c r="Z44" s="151">
        <v>169834.80309593436</v>
      </c>
      <c r="AA44" s="151">
        <v>173217.86931785304</v>
      </c>
      <c r="AB44" s="151">
        <v>176668.59686421009</v>
      </c>
      <c r="AC44" s="151">
        <v>180188.3389614943</v>
      </c>
      <c r="AD44" s="151">
        <v>183778.47590072418</v>
      </c>
      <c r="AE44" s="151">
        <v>187440.41557873867</v>
      </c>
      <c r="AF44" s="151">
        <v>191175.59405031343</v>
      </c>
      <c r="AG44" s="151">
        <v>194985.4760913197</v>
      </c>
      <c r="AH44" s="151">
        <v>198871.5557731461</v>
      </c>
      <c r="AI44" s="151">
        <v>202835.35704860903</v>
      </c>
      <c r="AJ44" s="151">
        <v>206878.43434958122</v>
      </c>
      <c r="AK44" s="151">
        <v>211002.37319657285</v>
      </c>
      <c r="AL44" s="151">
        <v>215208.79082050431</v>
      </c>
      <c r="AM44" s="152">
        <v>219499.3367969144</v>
      </c>
      <c r="AN44" s="142"/>
    </row>
    <row r="45" spans="1:40">
      <c r="A45" s="149" t="s">
        <v>341</v>
      </c>
      <c r="B45" s="150"/>
      <c r="C45" s="150">
        <v>816828</v>
      </c>
      <c r="D45" s="151">
        <v>837820.47960000008</v>
      </c>
      <c r="E45" s="151">
        <v>854483.77080000006</v>
      </c>
      <c r="F45" s="151">
        <v>871480.32782400004</v>
      </c>
      <c r="G45" s="151">
        <v>888816.81598848</v>
      </c>
      <c r="H45" s="151">
        <v>906500.03391624964</v>
      </c>
      <c r="I45" s="151">
        <v>924536.91620257462</v>
      </c>
      <c r="J45" s="151">
        <v>942934.53613462613</v>
      </c>
      <c r="K45" s="151">
        <v>961700.10846531868</v>
      </c>
      <c r="L45" s="151">
        <v>980840.9922426251</v>
      </c>
      <c r="M45" s="151">
        <v>1000364.6936954777</v>
      </c>
      <c r="N45" s="151">
        <v>1020278.8691773872</v>
      </c>
      <c r="O45" s="151">
        <v>1040591.328168935</v>
      </c>
      <c r="P45" s="151">
        <v>1061310.0363403137</v>
      </c>
      <c r="Q45" s="151">
        <v>1082443.1186751199</v>
      </c>
      <c r="R45" s="151">
        <v>1103998.8626566224</v>
      </c>
      <c r="S45" s="152">
        <v>1125985.721517755</v>
      </c>
      <c r="T45" s="142"/>
      <c r="U45" s="151">
        <v>1148412.31755611</v>
      </c>
      <c r="V45" s="151">
        <v>1171287.4455152322</v>
      </c>
      <c r="W45" s="151">
        <v>1194620.0760335368</v>
      </c>
      <c r="X45" s="151">
        <v>1218419.3591622075</v>
      </c>
      <c r="Y45" s="151">
        <v>1242694.6279534516</v>
      </c>
      <c r="Z45" s="151">
        <v>1267455.4021205206</v>
      </c>
      <c r="AA45" s="151">
        <v>1292711.391770931</v>
      </c>
      <c r="AB45" s="151">
        <v>1318472.5012143496</v>
      </c>
      <c r="AC45" s="151">
        <v>1344748.8328466367</v>
      </c>
      <c r="AD45" s="151">
        <v>1371550.6911115695</v>
      </c>
      <c r="AE45" s="151">
        <v>1398888.586541801</v>
      </c>
      <c r="AF45" s="151">
        <v>1426773.239880637</v>
      </c>
      <c r="AG45" s="151">
        <v>1455215.5862862498</v>
      </c>
      <c r="AH45" s="151">
        <v>1484226.7796199748</v>
      </c>
      <c r="AI45" s="151">
        <v>1513818.1968203743</v>
      </c>
      <c r="AJ45" s="151">
        <v>1544001.4423647819</v>
      </c>
      <c r="AK45" s="151">
        <v>1574788.3528200774</v>
      </c>
      <c r="AL45" s="151">
        <v>1606191.0014844791</v>
      </c>
      <c r="AM45" s="152">
        <v>1638221.7031221688</v>
      </c>
      <c r="AN45" s="142"/>
    </row>
    <row r="46" spans="1:40">
      <c r="A46" s="153" t="s">
        <v>342</v>
      </c>
      <c r="B46" s="150" t="s">
        <v>286</v>
      </c>
      <c r="C46" s="150">
        <v>0</v>
      </c>
      <c r="D46" s="151">
        <v>0</v>
      </c>
      <c r="E46" s="151">
        <v>0</v>
      </c>
      <c r="F46" s="151">
        <v>0</v>
      </c>
      <c r="G46" s="151">
        <v>0</v>
      </c>
      <c r="H46" s="151">
        <v>0</v>
      </c>
      <c r="I46" s="151">
        <v>0</v>
      </c>
      <c r="J46" s="151">
        <v>0</v>
      </c>
      <c r="K46" s="151">
        <v>0</v>
      </c>
      <c r="L46" s="151">
        <v>0</v>
      </c>
      <c r="M46" s="151">
        <v>0</v>
      </c>
      <c r="N46" s="151">
        <v>0</v>
      </c>
      <c r="O46" s="151">
        <v>0</v>
      </c>
      <c r="P46" s="151">
        <v>0</v>
      </c>
      <c r="Q46" s="151">
        <v>0</v>
      </c>
      <c r="R46" s="151">
        <v>0</v>
      </c>
      <c r="S46" s="152">
        <v>0</v>
      </c>
      <c r="T46" s="142"/>
      <c r="U46" s="151">
        <v>0</v>
      </c>
      <c r="V46" s="151">
        <v>0</v>
      </c>
      <c r="W46" s="151">
        <v>0</v>
      </c>
      <c r="X46" s="151">
        <v>0</v>
      </c>
      <c r="Y46" s="151">
        <v>0</v>
      </c>
      <c r="Z46" s="151">
        <v>0</v>
      </c>
      <c r="AA46" s="151">
        <v>0</v>
      </c>
      <c r="AB46" s="151">
        <v>0</v>
      </c>
      <c r="AC46" s="151">
        <v>0</v>
      </c>
      <c r="AD46" s="151">
        <v>0</v>
      </c>
      <c r="AE46" s="151">
        <v>0</v>
      </c>
      <c r="AF46" s="151">
        <v>0</v>
      </c>
      <c r="AG46" s="151">
        <v>0</v>
      </c>
      <c r="AH46" s="151">
        <v>0</v>
      </c>
      <c r="AI46" s="151">
        <v>0</v>
      </c>
      <c r="AJ46" s="151">
        <v>0</v>
      </c>
      <c r="AK46" s="151">
        <v>0</v>
      </c>
      <c r="AL46" s="151">
        <v>0</v>
      </c>
      <c r="AM46" s="152">
        <v>0</v>
      </c>
      <c r="AN46" s="142"/>
    </row>
    <row r="47" spans="1:40">
      <c r="A47" s="149" t="s">
        <v>343</v>
      </c>
      <c r="B47" s="150"/>
      <c r="C47" s="150">
        <v>0</v>
      </c>
      <c r="D47" s="151">
        <v>0</v>
      </c>
      <c r="E47" s="151">
        <v>0</v>
      </c>
      <c r="F47" s="151">
        <v>0</v>
      </c>
      <c r="G47" s="151">
        <v>0</v>
      </c>
      <c r="H47" s="151">
        <v>0</v>
      </c>
      <c r="I47" s="151">
        <v>0</v>
      </c>
      <c r="J47" s="151">
        <v>0</v>
      </c>
      <c r="K47" s="151">
        <v>0</v>
      </c>
      <c r="L47" s="151">
        <v>0</v>
      </c>
      <c r="M47" s="151">
        <v>0</v>
      </c>
      <c r="N47" s="151">
        <v>0</v>
      </c>
      <c r="O47" s="151">
        <v>0</v>
      </c>
      <c r="P47" s="151">
        <v>0</v>
      </c>
      <c r="Q47" s="151">
        <v>0</v>
      </c>
      <c r="R47" s="151">
        <v>0</v>
      </c>
      <c r="S47" s="152">
        <v>0</v>
      </c>
      <c r="T47" s="142"/>
      <c r="U47" s="151">
        <v>0</v>
      </c>
      <c r="V47" s="151">
        <v>0</v>
      </c>
      <c r="W47" s="151">
        <v>0</v>
      </c>
      <c r="X47" s="151">
        <v>0</v>
      </c>
      <c r="Y47" s="151">
        <v>0</v>
      </c>
      <c r="Z47" s="151">
        <v>0</v>
      </c>
      <c r="AA47" s="151">
        <v>0</v>
      </c>
      <c r="AB47" s="151">
        <v>0</v>
      </c>
      <c r="AC47" s="151">
        <v>0</v>
      </c>
      <c r="AD47" s="151">
        <v>0</v>
      </c>
      <c r="AE47" s="151">
        <v>0</v>
      </c>
      <c r="AF47" s="151">
        <v>0</v>
      </c>
      <c r="AG47" s="151">
        <v>0</v>
      </c>
      <c r="AH47" s="151">
        <v>0</v>
      </c>
      <c r="AI47" s="151">
        <v>0</v>
      </c>
      <c r="AJ47" s="151">
        <v>0</v>
      </c>
      <c r="AK47" s="151">
        <v>0</v>
      </c>
      <c r="AL47" s="151">
        <v>0</v>
      </c>
      <c r="AM47" s="152">
        <v>0</v>
      </c>
      <c r="AN47" s="142"/>
    </row>
    <row r="48" spans="1:40">
      <c r="A48" s="153" t="s">
        <v>344</v>
      </c>
      <c r="B48" s="150"/>
      <c r="C48" s="150">
        <v>0</v>
      </c>
      <c r="D48" s="151">
        <v>0</v>
      </c>
      <c r="E48" s="151">
        <v>0</v>
      </c>
      <c r="F48" s="151">
        <v>0</v>
      </c>
      <c r="G48" s="151">
        <v>0</v>
      </c>
      <c r="H48" s="151">
        <v>0</v>
      </c>
      <c r="I48" s="151">
        <v>0</v>
      </c>
      <c r="J48" s="151">
        <v>0</v>
      </c>
      <c r="K48" s="151">
        <v>0</v>
      </c>
      <c r="L48" s="151">
        <v>0</v>
      </c>
      <c r="M48" s="151">
        <v>0</v>
      </c>
      <c r="N48" s="151">
        <v>0</v>
      </c>
      <c r="O48" s="151">
        <v>0</v>
      </c>
      <c r="P48" s="151">
        <v>0</v>
      </c>
      <c r="Q48" s="151">
        <v>0</v>
      </c>
      <c r="R48" s="151">
        <v>0</v>
      </c>
      <c r="S48" s="152">
        <v>0</v>
      </c>
      <c r="T48" s="142"/>
      <c r="U48" s="151">
        <v>0</v>
      </c>
      <c r="V48" s="151">
        <v>0</v>
      </c>
      <c r="W48" s="151">
        <v>0</v>
      </c>
      <c r="X48" s="151">
        <v>0</v>
      </c>
      <c r="Y48" s="151">
        <v>0</v>
      </c>
      <c r="Z48" s="151">
        <v>0</v>
      </c>
      <c r="AA48" s="151">
        <v>0</v>
      </c>
      <c r="AB48" s="151">
        <v>0</v>
      </c>
      <c r="AC48" s="151">
        <v>0</v>
      </c>
      <c r="AD48" s="151">
        <v>0</v>
      </c>
      <c r="AE48" s="151">
        <v>0</v>
      </c>
      <c r="AF48" s="151">
        <v>0</v>
      </c>
      <c r="AG48" s="151">
        <v>0</v>
      </c>
      <c r="AH48" s="151">
        <v>0</v>
      </c>
      <c r="AI48" s="151">
        <v>0</v>
      </c>
      <c r="AJ48" s="151">
        <v>0</v>
      </c>
      <c r="AK48" s="151">
        <v>0</v>
      </c>
      <c r="AL48" s="151">
        <v>0</v>
      </c>
      <c r="AM48" s="152">
        <v>0</v>
      </c>
      <c r="AN48" s="142"/>
    </row>
    <row r="49" spans="1:40">
      <c r="A49" s="153" t="s">
        <v>345</v>
      </c>
      <c r="B49" s="150"/>
      <c r="C49" s="150">
        <v>3019372</v>
      </c>
      <c r="D49" s="151">
        <v>3096969.8604000001</v>
      </c>
      <c r="E49" s="151">
        <v>3158565.0492000002</v>
      </c>
      <c r="F49" s="151">
        <v>3221392.1417760001</v>
      </c>
      <c r="G49" s="151">
        <v>3285475.7762035201</v>
      </c>
      <c r="H49" s="151">
        <v>3350841.0833195904</v>
      </c>
      <c r="I49" s="151">
        <v>3417513.6965779825</v>
      </c>
      <c r="J49" s="151">
        <v>3485519.7621015422</v>
      </c>
      <c r="K49" s="151">
        <v>3554885.948935573</v>
      </c>
      <c r="L49" s="151">
        <v>3625639.4595062844</v>
      </c>
      <c r="M49" s="151">
        <v>3697808.0402884101</v>
      </c>
      <c r="N49" s="151">
        <v>3771419.9926861785</v>
      </c>
      <c r="O49" s="151">
        <v>3846504.1841319022</v>
      </c>
      <c r="P49" s="151">
        <v>3923090.0594065404</v>
      </c>
      <c r="Q49" s="151">
        <v>4001207.6521866713</v>
      </c>
      <c r="R49" s="151">
        <v>4080887.5968224048</v>
      </c>
      <c r="S49" s="152">
        <v>4162161.1403508531</v>
      </c>
      <c r="T49" s="142"/>
      <c r="U49" s="151">
        <v>4245060.1547498703</v>
      </c>
      <c r="V49" s="151">
        <v>4329617.1494368678</v>
      </c>
      <c r="W49" s="151">
        <v>4415865.2840176048</v>
      </c>
      <c r="X49" s="151">
        <v>4503838.3812899571</v>
      </c>
      <c r="Y49" s="151">
        <v>4593570.9405077565</v>
      </c>
      <c r="Z49" s="151">
        <v>4685098.1509099118</v>
      </c>
      <c r="AA49" s="151">
        <v>4778455.9055201104</v>
      </c>
      <c r="AB49" s="151">
        <v>4873680.8152225129</v>
      </c>
      <c r="AC49" s="151">
        <v>4970810.2231189637</v>
      </c>
      <c r="AD49" s="151">
        <v>5069882.2191733429</v>
      </c>
      <c r="AE49" s="151">
        <v>5170935.6551488098</v>
      </c>
      <c r="AF49" s="151">
        <v>5274010.1598437857</v>
      </c>
      <c r="AG49" s="151">
        <v>5379146.1546326615</v>
      </c>
      <c r="AH49" s="151">
        <v>5486384.8693173146</v>
      </c>
      <c r="AI49" s="151">
        <v>5595768.3582956614</v>
      </c>
      <c r="AJ49" s="151">
        <v>5707339.5170535743</v>
      </c>
      <c r="AK49" s="151">
        <v>5821142.0989866462</v>
      </c>
      <c r="AL49" s="151">
        <v>5937220.7325583789</v>
      </c>
      <c r="AM49" s="152">
        <v>6055620.9388015466</v>
      </c>
      <c r="AN49" s="142" t="s">
        <v>346</v>
      </c>
    </row>
    <row r="50" spans="1:40">
      <c r="A50" s="149" t="s">
        <v>347</v>
      </c>
      <c r="B50" s="150" t="s">
        <v>286</v>
      </c>
      <c r="C50" s="150">
        <v>0</v>
      </c>
      <c r="D50" s="151">
        <v>0</v>
      </c>
      <c r="E50" s="151">
        <v>0</v>
      </c>
      <c r="F50" s="151">
        <v>0</v>
      </c>
      <c r="G50" s="151">
        <v>0</v>
      </c>
      <c r="H50" s="151">
        <v>0</v>
      </c>
      <c r="I50" s="151">
        <v>0</v>
      </c>
      <c r="J50" s="151">
        <v>0</v>
      </c>
      <c r="K50" s="151">
        <v>0</v>
      </c>
      <c r="L50" s="151">
        <v>0</v>
      </c>
      <c r="M50" s="151">
        <v>0</v>
      </c>
      <c r="N50" s="151">
        <v>0</v>
      </c>
      <c r="O50" s="151">
        <v>0</v>
      </c>
      <c r="P50" s="151">
        <v>0</v>
      </c>
      <c r="Q50" s="151">
        <v>0</v>
      </c>
      <c r="R50" s="151">
        <v>0</v>
      </c>
      <c r="S50" s="152">
        <v>0</v>
      </c>
      <c r="T50" s="142"/>
      <c r="U50" s="151">
        <v>0</v>
      </c>
      <c r="V50" s="151">
        <v>0</v>
      </c>
      <c r="W50" s="151">
        <v>0</v>
      </c>
      <c r="X50" s="151">
        <v>0</v>
      </c>
      <c r="Y50" s="151">
        <v>0</v>
      </c>
      <c r="Z50" s="151">
        <v>0</v>
      </c>
      <c r="AA50" s="151">
        <v>0</v>
      </c>
      <c r="AB50" s="151">
        <v>0</v>
      </c>
      <c r="AC50" s="151">
        <v>0</v>
      </c>
      <c r="AD50" s="151">
        <v>0</v>
      </c>
      <c r="AE50" s="151">
        <v>0</v>
      </c>
      <c r="AF50" s="151">
        <v>0</v>
      </c>
      <c r="AG50" s="151">
        <v>0</v>
      </c>
      <c r="AH50" s="151">
        <v>0</v>
      </c>
      <c r="AI50" s="151">
        <v>0</v>
      </c>
      <c r="AJ50" s="151">
        <v>0</v>
      </c>
      <c r="AK50" s="151">
        <v>0</v>
      </c>
      <c r="AL50" s="151">
        <v>0</v>
      </c>
      <c r="AM50" s="152">
        <v>0</v>
      </c>
      <c r="AN50" s="142"/>
    </row>
    <row r="51" spans="1:40">
      <c r="A51" s="149" t="s">
        <v>348</v>
      </c>
      <c r="B51" s="150"/>
      <c r="C51" s="150">
        <v>4364542</v>
      </c>
      <c r="D51" s="151">
        <v>4476710.7293999996</v>
      </c>
      <c r="E51" s="151">
        <v>4565747.3861999996</v>
      </c>
      <c r="F51" s="151">
        <v>4656564.7761359997</v>
      </c>
      <c r="G51" s="151">
        <v>4749198.5138707198</v>
      </c>
      <c r="H51" s="151">
        <v>4843684.926360134</v>
      </c>
      <c r="I51" s="151">
        <v>4940061.0670993365</v>
      </c>
      <c r="J51" s="151">
        <v>5038364.7306533232</v>
      </c>
      <c r="K51" s="151">
        <v>5138634.4674783899</v>
      </c>
      <c r="L51" s="151">
        <v>5240909.5990399579</v>
      </c>
      <c r="M51" s="151">
        <v>5345230.2332327571</v>
      </c>
      <c r="N51" s="151">
        <v>5451637.280109412</v>
      </c>
      <c r="O51" s="151">
        <v>5560172.4679236002</v>
      </c>
      <c r="P51" s="151">
        <v>5670878.3594940724</v>
      </c>
      <c r="Q51" s="151">
        <v>5783798.3688959535</v>
      </c>
      <c r="R51" s="151">
        <v>5898976.7784858728</v>
      </c>
      <c r="S51" s="152">
        <v>6016458.7562675904</v>
      </c>
      <c r="T51" s="142" t="s">
        <v>349</v>
      </c>
      <c r="U51" s="151">
        <v>6136290.3736049421</v>
      </c>
      <c r="V51" s="151">
        <v>6258518.6232890412</v>
      </c>
      <c r="W51" s="151">
        <v>6383191.4379668217</v>
      </c>
      <c r="X51" s="151">
        <v>6510357.7089381581</v>
      </c>
      <c r="Y51" s="151">
        <v>6640067.3053289214</v>
      </c>
      <c r="Z51" s="151">
        <v>6772371.0936474996</v>
      </c>
      <c r="AA51" s="151">
        <v>6907320.9577324493</v>
      </c>
      <c r="AB51" s="151">
        <v>7044969.8190990984</v>
      </c>
      <c r="AC51" s="151">
        <v>7185371.6576930806</v>
      </c>
      <c r="AD51" s="151">
        <v>7328581.5330589423</v>
      </c>
      <c r="AE51" s="151">
        <v>7474655.6059321212</v>
      </c>
      <c r="AF51" s="151">
        <v>7623651.1602627635</v>
      </c>
      <c r="AG51" s="151">
        <v>7775626.6256800191</v>
      </c>
      <c r="AH51" s="151">
        <v>7930641.6004056195</v>
      </c>
      <c r="AI51" s="151">
        <v>8088756.8746257322</v>
      </c>
      <c r="AJ51" s="151">
        <v>8250034.4543302469</v>
      </c>
      <c r="AK51" s="151">
        <v>8414537.5856288522</v>
      </c>
      <c r="AL51" s="151">
        <v>8582330.7795534302</v>
      </c>
      <c r="AM51" s="152">
        <v>8753479.8373564985</v>
      </c>
      <c r="AN51" s="142" t="s">
        <v>350</v>
      </c>
    </row>
    <row r="52" spans="1:40">
      <c r="A52" s="149" t="s">
        <v>351</v>
      </c>
      <c r="B52" s="150"/>
      <c r="C52" s="150">
        <v>3433808</v>
      </c>
      <c r="D52" s="151">
        <v>3522056.8656000001</v>
      </c>
      <c r="E52" s="151">
        <v>3592106.5488</v>
      </c>
      <c r="F52" s="151">
        <v>3663557.225664</v>
      </c>
      <c r="G52" s="151">
        <v>3736436.9160652799</v>
      </c>
      <c r="H52" s="151">
        <v>3810774.2002745857</v>
      </c>
      <c r="I52" s="151">
        <v>3886598.2301680776</v>
      </c>
      <c r="J52" s="151">
        <v>3963938.7406594395</v>
      </c>
      <c r="K52" s="151">
        <v>4042826.0613606283</v>
      </c>
      <c r="L52" s="151">
        <v>4123291.1284758411</v>
      </c>
      <c r="M52" s="151">
        <v>4205365.4969333587</v>
      </c>
      <c r="N52" s="151">
        <v>4289081.3527600253</v>
      </c>
      <c r="O52" s="151">
        <v>4374471.5257032262</v>
      </c>
      <c r="P52" s="151">
        <v>4461569.502105291</v>
      </c>
      <c r="Q52" s="151">
        <v>4550409.4380353969</v>
      </c>
      <c r="R52" s="151">
        <v>4641026.1726841051</v>
      </c>
      <c r="S52" s="152">
        <v>4733455.242025787</v>
      </c>
      <c r="T52" s="142"/>
      <c r="U52" s="151">
        <v>4827732.8927543033</v>
      </c>
      <c r="V52" s="151">
        <v>4923896.0964973895</v>
      </c>
      <c r="W52" s="151">
        <v>5021982.5643153377</v>
      </c>
      <c r="X52" s="151">
        <v>5122030.7614896446</v>
      </c>
      <c r="Y52" s="151">
        <v>5224079.9226074377</v>
      </c>
      <c r="Z52" s="151">
        <v>5328170.0669475868</v>
      </c>
      <c r="AA52" s="151">
        <v>5434342.0141745387</v>
      </c>
      <c r="AB52" s="151">
        <v>5542637.4003460295</v>
      </c>
      <c r="AC52" s="151">
        <v>5653098.69424095</v>
      </c>
      <c r="AD52" s="151">
        <v>5765769.2140137693</v>
      </c>
      <c r="AE52" s="151">
        <v>5880693.144182045</v>
      </c>
      <c r="AF52" s="151">
        <v>5997915.5529536856</v>
      </c>
      <c r="AG52" s="151">
        <v>6117482.4099007593</v>
      </c>
      <c r="AH52" s="151">
        <v>6239440.6039867746</v>
      </c>
      <c r="AI52" s="151">
        <v>6363837.9619545098</v>
      </c>
      <c r="AJ52" s="151">
        <v>6490723.2670816006</v>
      </c>
      <c r="AK52" s="151">
        <v>6620146.278311233</v>
      </c>
      <c r="AL52" s="151">
        <v>6752157.7497654576</v>
      </c>
      <c r="AM52" s="152">
        <v>6886809.4506487669</v>
      </c>
      <c r="AN52" s="142"/>
    </row>
    <row r="53" spans="1:40">
      <c r="A53" s="149" t="s">
        <v>352</v>
      </c>
      <c r="B53" s="150"/>
      <c r="C53" s="150">
        <v>830808</v>
      </c>
      <c r="D53" s="151">
        <v>852159.76560000004</v>
      </c>
      <c r="E53" s="151">
        <v>869108.24880000006</v>
      </c>
      <c r="F53" s="151">
        <v>886395.70166400005</v>
      </c>
      <c r="G53" s="151">
        <v>904028.90358528006</v>
      </c>
      <c r="H53" s="151">
        <v>922014.76954498573</v>
      </c>
      <c r="I53" s="151">
        <v>940360.35282388551</v>
      </c>
      <c r="J53" s="151">
        <v>959072.84776836319</v>
      </c>
      <c r="K53" s="151">
        <v>978159.59261173045</v>
      </c>
      <c r="L53" s="151">
        <v>997628.07235196512</v>
      </c>
      <c r="M53" s="151">
        <v>1017485.9216870044</v>
      </c>
      <c r="N53" s="151">
        <v>1037740.9280087445</v>
      </c>
      <c r="O53" s="151">
        <v>1058401.0344569192</v>
      </c>
      <c r="P53" s="151">
        <v>1079474.3430340576</v>
      </c>
      <c r="Q53" s="151">
        <v>1100969.1177827388</v>
      </c>
      <c r="R53" s="151">
        <v>1122893.7880263936</v>
      </c>
      <c r="S53" s="152">
        <v>1145256.9516749214</v>
      </c>
      <c r="T53" s="142"/>
      <c r="U53" s="151">
        <v>1168067.3785964199</v>
      </c>
      <c r="V53" s="151">
        <v>1191334.0140563482</v>
      </c>
      <c r="W53" s="151">
        <v>1215065.9822254751</v>
      </c>
      <c r="X53" s="151">
        <v>1239272.5897579847</v>
      </c>
      <c r="Y53" s="151">
        <v>1263963.3294411444</v>
      </c>
      <c r="Z53" s="151">
        <v>1289147.8839179673</v>
      </c>
      <c r="AA53" s="151">
        <v>1314836.1294843266</v>
      </c>
      <c r="AB53" s="151">
        <v>1341038.1399620131</v>
      </c>
      <c r="AC53" s="151">
        <v>1367764.1906492533</v>
      </c>
      <c r="AD53" s="151">
        <v>1395024.7623502384</v>
      </c>
      <c r="AE53" s="151">
        <v>1422830.5454852432</v>
      </c>
      <c r="AF53" s="151">
        <v>1451192.444282948</v>
      </c>
      <c r="AG53" s="151">
        <v>1480121.581056607</v>
      </c>
      <c r="AH53" s="151">
        <v>1509629.3005657392</v>
      </c>
      <c r="AI53" s="151">
        <v>1539727.1744650539</v>
      </c>
      <c r="AJ53" s="151">
        <v>1570427.0058423551</v>
      </c>
      <c r="AK53" s="151">
        <v>1601740.8338472021</v>
      </c>
      <c r="AL53" s="151">
        <v>1633680.9384121462</v>
      </c>
      <c r="AM53" s="152">
        <v>1666259.8450683891</v>
      </c>
      <c r="AN53" s="142"/>
    </row>
    <row r="54" spans="1:40">
      <c r="A54" s="149" t="s">
        <v>353</v>
      </c>
      <c r="B54" s="150"/>
      <c r="C54" s="150">
        <v>3864014</v>
      </c>
      <c r="D54" s="151">
        <v>3963319.1598000005</v>
      </c>
      <c r="E54" s="151">
        <v>4042145.0454000006</v>
      </c>
      <c r="F54" s="151">
        <v>4122547.4487120006</v>
      </c>
      <c r="G54" s="151">
        <v>4204557.9000902409</v>
      </c>
      <c r="H54" s="151">
        <v>4288208.5604960462</v>
      </c>
      <c r="I54" s="151">
        <v>4373532.234109967</v>
      </c>
      <c r="J54" s="151">
        <v>4460562.3811961664</v>
      </c>
      <c r="K54" s="151">
        <v>4549333.1312240902</v>
      </c>
      <c r="L54" s="151">
        <v>4639879.296252572</v>
      </c>
      <c r="M54" s="151">
        <v>4732236.3845816236</v>
      </c>
      <c r="N54" s="151">
        <v>4826440.614677256</v>
      </c>
      <c r="O54" s="151">
        <v>4922528.929374801</v>
      </c>
      <c r="P54" s="151">
        <v>5020539.0103662973</v>
      </c>
      <c r="Q54" s="151">
        <v>5120509.2929776236</v>
      </c>
      <c r="R54" s="151">
        <v>5222478.9812411759</v>
      </c>
      <c r="S54" s="152">
        <v>5326488.0632699998</v>
      </c>
      <c r="T54" s="142" t="s">
        <v>354</v>
      </c>
      <c r="U54" s="151">
        <v>5432577.3269394003</v>
      </c>
      <c r="V54" s="151">
        <v>5540788.3758821888</v>
      </c>
      <c r="W54" s="151">
        <v>5651163.6458038324</v>
      </c>
      <c r="X54" s="151">
        <v>5763746.4211239088</v>
      </c>
      <c r="Y54" s="151">
        <v>5878580.8519503875</v>
      </c>
      <c r="Z54" s="151">
        <v>5995711.9713933952</v>
      </c>
      <c r="AA54" s="151">
        <v>6115185.7132252632</v>
      </c>
      <c r="AB54" s="151">
        <v>6237048.9298937684</v>
      </c>
      <c r="AC54" s="151">
        <v>6361349.4108956438</v>
      </c>
      <c r="AD54" s="151">
        <v>6488135.901517557</v>
      </c>
      <c r="AE54" s="151">
        <v>6617458.1219519079</v>
      </c>
      <c r="AF54" s="151">
        <v>6749366.7867949465</v>
      </c>
      <c r="AG54" s="151">
        <v>6883913.6249348456</v>
      </c>
      <c r="AH54" s="151">
        <v>7021151.3998375423</v>
      </c>
      <c r="AI54" s="151">
        <v>7161133.9302382935</v>
      </c>
      <c r="AJ54" s="151">
        <v>7303916.1112470599</v>
      </c>
      <c r="AK54" s="151">
        <v>7449553.9358760016</v>
      </c>
      <c r="AL54" s="151">
        <v>7598104.5169975217</v>
      </c>
      <c r="AM54" s="152">
        <v>7749626.1097414726</v>
      </c>
      <c r="AN54" s="142" t="s">
        <v>355</v>
      </c>
    </row>
    <row r="55" spans="1:40">
      <c r="A55" s="149" t="s">
        <v>356</v>
      </c>
      <c r="B55" s="150"/>
      <c r="C55" s="150">
        <v>1286764</v>
      </c>
      <c r="D55" s="151">
        <v>1319833.8348000001</v>
      </c>
      <c r="E55" s="151">
        <v>1346083.8204000001</v>
      </c>
      <c r="F55" s="151">
        <v>1372858.805712</v>
      </c>
      <c r="G55" s="151">
        <v>1400169.2907302401</v>
      </c>
      <c r="H55" s="151">
        <v>1428025.985448845</v>
      </c>
      <c r="I55" s="151">
        <v>1456439.8140618219</v>
      </c>
      <c r="J55" s="151">
        <v>1485421.9192470585</v>
      </c>
      <c r="K55" s="151">
        <v>1514983.6665359996</v>
      </c>
      <c r="L55" s="151">
        <v>1545136.6487707195</v>
      </c>
      <c r="M55" s="151">
        <v>1575892.6906501339</v>
      </c>
      <c r="N55" s="151">
        <v>1607263.8533671366</v>
      </c>
      <c r="O55" s="151">
        <v>1639262.4393384794</v>
      </c>
      <c r="P55" s="151">
        <v>1671900.9970292491</v>
      </c>
      <c r="Q55" s="151">
        <v>1705192.3258738341</v>
      </c>
      <c r="R55" s="151">
        <v>1739149.4812953109</v>
      </c>
      <c r="S55" s="152">
        <v>1773785.7798252171</v>
      </c>
      <c r="T55" s="142"/>
      <c r="U55" s="151">
        <v>1809114.8043257215</v>
      </c>
      <c r="V55" s="151">
        <v>1845150.4093162359</v>
      </c>
      <c r="W55" s="151">
        <v>1881906.7264065607</v>
      </c>
      <c r="X55" s="151">
        <v>1919398.1698386921</v>
      </c>
      <c r="Y55" s="151">
        <v>1957639.4421394658</v>
      </c>
      <c r="Z55" s="151">
        <v>1996645.5398862553</v>
      </c>
      <c r="AA55" s="151">
        <v>2036431.7595879803</v>
      </c>
      <c r="AB55" s="151">
        <v>2077013.70368374</v>
      </c>
      <c r="AC55" s="151">
        <v>2118407.2866614149</v>
      </c>
      <c r="AD55" s="151">
        <v>2160628.7412986434</v>
      </c>
      <c r="AE55" s="151">
        <v>2203694.6250286163</v>
      </c>
      <c r="AF55" s="151">
        <v>2247621.8264331887</v>
      </c>
      <c r="AG55" s="151">
        <v>2292427.5718658525</v>
      </c>
      <c r="AH55" s="151">
        <v>2338129.4322071695</v>
      </c>
      <c r="AI55" s="151">
        <v>2384745.3297553128</v>
      </c>
      <c r="AJ55" s="151">
        <v>2432293.5452544191</v>
      </c>
      <c r="AK55" s="151">
        <v>2480792.7250635074</v>
      </c>
      <c r="AL55" s="151">
        <v>2530261.8884687778</v>
      </c>
      <c r="AM55" s="152">
        <v>2580720.4351421534</v>
      </c>
      <c r="AN55" s="142"/>
    </row>
    <row r="56" spans="1:40">
      <c r="A56" s="149" t="s">
        <v>357</v>
      </c>
      <c r="B56" s="150"/>
      <c r="C56" s="150">
        <v>5074080</v>
      </c>
      <c r="D56" s="151">
        <v>5204483.8559999997</v>
      </c>
      <c r="E56" s="151">
        <v>5307995.0879999995</v>
      </c>
      <c r="F56" s="151">
        <v>5413576.54464</v>
      </c>
      <c r="G56" s="151">
        <v>5521269.6304128002</v>
      </c>
      <c r="H56" s="151">
        <v>5631116.577901056</v>
      </c>
      <c r="I56" s="151">
        <v>5743160.4643390775</v>
      </c>
      <c r="J56" s="151">
        <v>5857445.2285058592</v>
      </c>
      <c r="K56" s="151">
        <v>5974015.6879559765</v>
      </c>
      <c r="L56" s="151">
        <v>6092917.5565950964</v>
      </c>
      <c r="M56" s="151">
        <v>6214197.4626069982</v>
      </c>
      <c r="N56" s="151">
        <v>6337902.9667391386</v>
      </c>
      <c r="O56" s="151">
        <v>6464082.5809539212</v>
      </c>
      <c r="P56" s="151">
        <v>6592785.7874529995</v>
      </c>
      <c r="Q56" s="151">
        <v>6724063.05808206</v>
      </c>
      <c r="R56" s="151">
        <v>6857965.8741237009</v>
      </c>
      <c r="S56" s="152">
        <v>6994546.7464861749</v>
      </c>
      <c r="T56" s="142" t="s">
        <v>358</v>
      </c>
      <c r="U56" s="151">
        <v>7133859.2362958984</v>
      </c>
      <c r="V56" s="151">
        <v>7275957.975901817</v>
      </c>
      <c r="W56" s="151">
        <v>7420898.6902998537</v>
      </c>
      <c r="X56" s="151">
        <v>7568738.2189858509</v>
      </c>
      <c r="Y56" s="151">
        <v>7719534.5382455681</v>
      </c>
      <c r="Z56" s="151">
        <v>7873346.7838904792</v>
      </c>
      <c r="AA56" s="151">
        <v>8030235.2744482886</v>
      </c>
      <c r="AB56" s="151">
        <v>8190261.5348172542</v>
      </c>
      <c r="AC56" s="151">
        <v>8353488.3203935996</v>
      </c>
      <c r="AD56" s="151">
        <v>8519979.64168147</v>
      </c>
      <c r="AE56" s="151">
        <v>8689800.7893950995</v>
      </c>
      <c r="AF56" s="151">
        <v>8863018.3600630015</v>
      </c>
      <c r="AG56" s="151">
        <v>9039700.2821442615</v>
      </c>
      <c r="AH56" s="151">
        <v>9219915.8426671475</v>
      </c>
      <c r="AI56" s="151">
        <v>9403735.7144004907</v>
      </c>
      <c r="AJ56" s="151">
        <v>9591231.9835685007</v>
      </c>
      <c r="AK56" s="151">
        <v>9782478.1781198718</v>
      </c>
      <c r="AL56" s="151">
        <v>9977549.2965622693</v>
      </c>
      <c r="AM56" s="152">
        <v>10176521.837373516</v>
      </c>
      <c r="AN56" s="142" t="s">
        <v>359</v>
      </c>
    </row>
    <row r="57" spans="1:40">
      <c r="A57" s="149" t="s">
        <v>360</v>
      </c>
      <c r="B57" s="150"/>
      <c r="C57" s="150">
        <v>1618298</v>
      </c>
      <c r="D57" s="151">
        <v>1659888.2586000001</v>
      </c>
      <c r="E57" s="151">
        <v>1692901.5378</v>
      </c>
      <c r="F57" s="151">
        <v>1726575.0825840002</v>
      </c>
      <c r="G57" s="151">
        <v>1760922.0982636802</v>
      </c>
      <c r="H57" s="151">
        <v>1795956.0542569538</v>
      </c>
      <c r="I57" s="151">
        <v>1831690.6893700929</v>
      </c>
      <c r="J57" s="151">
        <v>1868140.0171854948</v>
      </c>
      <c r="K57" s="151">
        <v>1905318.3315572047</v>
      </c>
      <c r="L57" s="151">
        <v>1943240.2122163489</v>
      </c>
      <c r="M57" s="151">
        <v>1981920.5304886759</v>
      </c>
      <c r="N57" s="151">
        <v>2021374.4551264495</v>
      </c>
      <c r="O57" s="151">
        <v>2061617.4582569785</v>
      </c>
      <c r="P57" s="151">
        <v>2102665.321450118</v>
      </c>
      <c r="Q57" s="151">
        <v>2144534.1419071206</v>
      </c>
      <c r="R57" s="151">
        <v>2187240.3387732632</v>
      </c>
      <c r="S57" s="152">
        <v>2230800.6595767285</v>
      </c>
      <c r="T57" s="142"/>
      <c r="U57" s="151">
        <v>2275232.1867962629</v>
      </c>
      <c r="V57" s="151">
        <v>2320552.3445601882</v>
      </c>
      <c r="W57" s="151">
        <v>2366778.905479392</v>
      </c>
      <c r="X57" s="151">
        <v>2413929.9976169798</v>
      </c>
      <c r="Y57" s="151">
        <v>2462024.1115973196</v>
      </c>
      <c r="Z57" s="151">
        <v>2511080.107857266</v>
      </c>
      <c r="AA57" s="151">
        <v>2561117.2240424114</v>
      </c>
      <c r="AB57" s="151">
        <v>2612155.0825512595</v>
      </c>
      <c r="AC57" s="151">
        <v>2664213.6982302847</v>
      </c>
      <c r="AD57" s="151">
        <v>2717313.4862228907</v>
      </c>
      <c r="AE57" s="151">
        <v>2771475.2699753484</v>
      </c>
      <c r="AF57" s="151">
        <v>2826720.2894028556</v>
      </c>
      <c r="AG57" s="151">
        <v>2883070.2092189128</v>
      </c>
      <c r="AH57" s="151">
        <v>2940547.1274312912</v>
      </c>
      <c r="AI57" s="151">
        <v>2999173.584007917</v>
      </c>
      <c r="AJ57" s="151">
        <v>3058972.5697160754</v>
      </c>
      <c r="AK57" s="151">
        <v>3119967.535138397</v>
      </c>
      <c r="AL57" s="151">
        <v>3182182.3998691649</v>
      </c>
      <c r="AM57" s="152">
        <v>3245641.5618945481</v>
      </c>
      <c r="AN57" s="142"/>
    </row>
    <row r="58" spans="1:40">
      <c r="A58" s="149" t="s">
        <v>361</v>
      </c>
      <c r="B58" s="150"/>
      <c r="C58" s="150">
        <v>519590</v>
      </c>
      <c r="D58" s="151">
        <v>532943.46299999999</v>
      </c>
      <c r="E58" s="151">
        <v>543543.09900000005</v>
      </c>
      <c r="F58" s="151">
        <v>554354.72772000008</v>
      </c>
      <c r="G58" s="151">
        <v>565382.58901440015</v>
      </c>
      <c r="H58" s="151">
        <v>576631.00753468811</v>
      </c>
      <c r="I58" s="151">
        <v>588104.39442538191</v>
      </c>
      <c r="J58" s="151">
        <v>599807.24905388954</v>
      </c>
      <c r="K58" s="151">
        <v>611744.16077496728</v>
      </c>
      <c r="L58" s="151">
        <v>623919.81073046662</v>
      </c>
      <c r="M58" s="151">
        <v>636338.97368507599</v>
      </c>
      <c r="N58" s="151">
        <v>649006.51989877748</v>
      </c>
      <c r="O58" s="151">
        <v>661927.41703675303</v>
      </c>
      <c r="P58" s="151">
        <v>675106.73211748805</v>
      </c>
      <c r="Q58" s="151">
        <v>688549.63349983783</v>
      </c>
      <c r="R58" s="151">
        <v>702261.39290983463</v>
      </c>
      <c r="S58" s="152">
        <v>716247.38750803133</v>
      </c>
      <c r="T58" s="142"/>
      <c r="U58" s="151">
        <v>730513.10199819203</v>
      </c>
      <c r="V58" s="151">
        <v>745064.13077815587</v>
      </c>
      <c r="W58" s="151">
        <v>759906.180133719</v>
      </c>
      <c r="X58" s="151">
        <v>775045.07047639345</v>
      </c>
      <c r="Y58" s="151">
        <v>790486.73862592131</v>
      </c>
      <c r="Z58" s="151">
        <v>806237.24013843969</v>
      </c>
      <c r="AA58" s="151">
        <v>822302.75168120849</v>
      </c>
      <c r="AB58" s="151">
        <v>838689.57345483266</v>
      </c>
      <c r="AC58" s="151">
        <v>855404.13166392932</v>
      </c>
      <c r="AD58" s="151">
        <v>872452.98103720788</v>
      </c>
      <c r="AE58" s="151">
        <v>889842.80739795207</v>
      </c>
      <c r="AF58" s="151">
        <v>907580.43028591108</v>
      </c>
      <c r="AG58" s="151">
        <v>925672.80563162931</v>
      </c>
      <c r="AH58" s="151">
        <v>944127.02848426194</v>
      </c>
      <c r="AI58" s="151">
        <v>962950.33579394722</v>
      </c>
      <c r="AJ58" s="151">
        <v>982150.10924982617</v>
      </c>
      <c r="AK58" s="151">
        <v>1001733.8781748227</v>
      </c>
      <c r="AL58" s="151">
        <v>1021709.3224783192</v>
      </c>
      <c r="AM58" s="152">
        <v>1042084.2756678856</v>
      </c>
      <c r="AN58" s="142"/>
    </row>
    <row r="59" spans="1:40">
      <c r="A59" s="149" t="s">
        <v>362</v>
      </c>
      <c r="B59" s="150"/>
      <c r="C59" s="150">
        <v>1790786</v>
      </c>
      <c r="D59" s="151">
        <v>1836809.2002000001</v>
      </c>
      <c r="E59" s="151">
        <v>1873341.2346000001</v>
      </c>
      <c r="F59" s="151">
        <v>1910603.9096880001</v>
      </c>
      <c r="G59" s="151">
        <v>1948611.8382777602</v>
      </c>
      <c r="H59" s="151">
        <v>1987379.9254393154</v>
      </c>
      <c r="I59" s="151">
        <v>2026923.3743441016</v>
      </c>
      <c r="J59" s="151">
        <v>2067257.6922269836</v>
      </c>
      <c r="K59" s="151">
        <v>2108398.6964675235</v>
      </c>
      <c r="L59" s="151">
        <v>2150362.520792874</v>
      </c>
      <c r="M59" s="151">
        <v>2193165.6216047318</v>
      </c>
      <c r="N59" s="151">
        <v>2236824.7844328266</v>
      </c>
      <c r="O59" s="151">
        <v>2281357.1305174832</v>
      </c>
      <c r="P59" s="151">
        <v>2326780.1235238328</v>
      </c>
      <c r="Q59" s="151">
        <v>2373111.5763903093</v>
      </c>
      <c r="R59" s="151">
        <v>2420369.6583141154</v>
      </c>
      <c r="S59" s="152">
        <v>2468572.9018763979</v>
      </c>
      <c r="T59" s="142"/>
      <c r="U59" s="151">
        <v>2517740.210309926</v>
      </c>
      <c r="V59" s="151">
        <v>2567890.8649121244</v>
      </c>
      <c r="W59" s="151">
        <v>2619044.532606367</v>
      </c>
      <c r="X59" s="151">
        <v>2671221.2736544944</v>
      </c>
      <c r="Y59" s="151">
        <v>2724441.5495235845</v>
      </c>
      <c r="Z59" s="151">
        <v>2778726.2309100563</v>
      </c>
      <c r="AA59" s="151">
        <v>2834096.6059242575</v>
      </c>
      <c r="AB59" s="151">
        <v>2890574.3884387426</v>
      </c>
      <c r="AC59" s="151">
        <v>2948181.7266035173</v>
      </c>
      <c r="AD59" s="151">
        <v>3006941.2115315879</v>
      </c>
      <c r="AE59" s="151">
        <v>3066875.8861582195</v>
      </c>
      <c r="AF59" s="151">
        <v>3128009.2542773839</v>
      </c>
      <c r="AG59" s="151">
        <v>3190365.2897589318</v>
      </c>
      <c r="AH59" s="151">
        <v>3253968.4459501104</v>
      </c>
      <c r="AI59" s="151">
        <v>3318843.6652651126</v>
      </c>
      <c r="AJ59" s="151">
        <v>3385016.3889664151</v>
      </c>
      <c r="AK59" s="151">
        <v>3452512.5671417434</v>
      </c>
      <c r="AL59" s="151">
        <v>3521358.6688805781</v>
      </c>
      <c r="AM59" s="152">
        <v>3591581.6926541897</v>
      </c>
      <c r="AN59" s="142" t="s">
        <v>363</v>
      </c>
    </row>
    <row r="60" spans="1:40">
      <c r="A60" s="149" t="s">
        <v>364</v>
      </c>
      <c r="B60" s="150"/>
      <c r="C60" s="150">
        <v>1199310</v>
      </c>
      <c r="D60" s="151">
        <v>1230132.267</v>
      </c>
      <c r="E60" s="151">
        <v>1254598.1910000001</v>
      </c>
      <c r="F60" s="151">
        <v>1279553.4334800001</v>
      </c>
      <c r="G60" s="151">
        <v>1305007.7808096001</v>
      </c>
      <c r="H60" s="151">
        <v>1330971.2150857921</v>
      </c>
      <c r="I60" s="151">
        <v>1357453.918047508</v>
      </c>
      <c r="J60" s="151">
        <v>1384466.2750684582</v>
      </c>
      <c r="K60" s="151">
        <v>1412018.8792298273</v>
      </c>
      <c r="L60" s="151">
        <v>1440122.5354744238</v>
      </c>
      <c r="M60" s="151">
        <v>1468788.2648439123</v>
      </c>
      <c r="N60" s="151">
        <v>1498027.3088007907</v>
      </c>
      <c r="O60" s="151">
        <v>1527851.1336368066</v>
      </c>
      <c r="P60" s="151">
        <v>1558271.4349695428</v>
      </c>
      <c r="Q60" s="151">
        <v>1589300.1423289336</v>
      </c>
      <c r="R60" s="151">
        <v>1620949.4238355123</v>
      </c>
      <c r="S60" s="152">
        <v>1653231.6909722225</v>
      </c>
      <c r="T60" s="142" t="s">
        <v>365</v>
      </c>
      <c r="U60" s="151">
        <v>1686159.6034516669</v>
      </c>
      <c r="V60" s="151">
        <v>1719746.0741807004</v>
      </c>
      <c r="W60" s="151">
        <v>1754004.2743243144</v>
      </c>
      <c r="X60" s="151">
        <v>1788947.6384708008</v>
      </c>
      <c r="Y60" s="151">
        <v>1824589.8699002168</v>
      </c>
      <c r="Z60" s="151">
        <v>1860944.9459582211</v>
      </c>
      <c r="AA60" s="151">
        <v>1898027.1235373856</v>
      </c>
      <c r="AB60" s="151">
        <v>1935850.9446681333</v>
      </c>
      <c r="AC60" s="151">
        <v>1974431.2422214961</v>
      </c>
      <c r="AD60" s="151">
        <v>2013783.1457259259</v>
      </c>
      <c r="AE60" s="151">
        <v>2053922.0873004445</v>
      </c>
      <c r="AF60" s="151">
        <v>2094863.8077064534</v>
      </c>
      <c r="AG60" s="151">
        <v>2136624.362520582</v>
      </c>
      <c r="AH60" s="151">
        <v>2179220.1284309938</v>
      </c>
      <c r="AI60" s="151">
        <v>2222667.8096596138</v>
      </c>
      <c r="AJ60" s="151">
        <v>2266984.4445128059</v>
      </c>
      <c r="AK60" s="151">
        <v>2312187.4120630622</v>
      </c>
      <c r="AL60" s="151">
        <v>2358294.4389643236</v>
      </c>
      <c r="AM60" s="152">
        <v>2405323.6064036102</v>
      </c>
      <c r="AN60" s="142" t="s">
        <v>366</v>
      </c>
    </row>
    <row r="61" spans="1:40">
      <c r="A61" s="149" t="s">
        <v>367</v>
      </c>
      <c r="B61" s="150"/>
      <c r="C61" s="150">
        <v>1626736</v>
      </c>
      <c r="D61" s="151">
        <v>1668543.1151999999</v>
      </c>
      <c r="E61" s="151">
        <v>1701728.5296</v>
      </c>
      <c r="F61" s="151">
        <v>1735577.6522880001</v>
      </c>
      <c r="G61" s="151">
        <v>1770103.7574297602</v>
      </c>
      <c r="H61" s="151">
        <v>1805320.3846743554</v>
      </c>
      <c r="I61" s="151">
        <v>1841241.3444638425</v>
      </c>
      <c r="J61" s="151">
        <v>1877880.7234491194</v>
      </c>
      <c r="K61" s="151">
        <v>1915252.8900141018</v>
      </c>
      <c r="L61" s="151">
        <v>1953372.4999103837</v>
      </c>
      <c r="M61" s="151">
        <v>1992254.5020045915</v>
      </c>
      <c r="N61" s="151">
        <v>2031914.1441406833</v>
      </c>
      <c r="O61" s="151">
        <v>2072366.9791194971</v>
      </c>
      <c r="P61" s="151">
        <v>2113628.8707978874</v>
      </c>
      <c r="Q61" s="151">
        <v>2155716.0003098454</v>
      </c>
      <c r="R61" s="151">
        <v>2198644.8724120422</v>
      </c>
      <c r="S61" s="152">
        <v>2242432.3219562829</v>
      </c>
      <c r="T61" s="142"/>
      <c r="U61" s="151">
        <v>2287095.5204914086</v>
      </c>
      <c r="V61" s="151">
        <v>2332651.9829972368</v>
      </c>
      <c r="W61" s="151">
        <v>2379119.5747531815</v>
      </c>
      <c r="X61" s="151">
        <v>2426516.5183442454</v>
      </c>
      <c r="Y61" s="151">
        <v>2474861.4008071302</v>
      </c>
      <c r="Z61" s="151">
        <v>2524173.1809192728</v>
      </c>
      <c r="AA61" s="151">
        <v>2574471.1966336584</v>
      </c>
      <c r="AB61" s="151">
        <v>2625775.1726623317</v>
      </c>
      <c r="AC61" s="151">
        <v>2678105.2282115784</v>
      </c>
      <c r="AD61" s="151">
        <v>2731481.8848718102</v>
      </c>
      <c r="AE61" s="151">
        <v>2785926.0746652465</v>
      </c>
      <c r="AF61" s="151">
        <v>2841459.1482545515</v>
      </c>
      <c r="AG61" s="151">
        <v>2898102.8833156424</v>
      </c>
      <c r="AH61" s="151">
        <v>2955879.4930779552</v>
      </c>
      <c r="AI61" s="151">
        <v>3014811.6350355144</v>
      </c>
      <c r="AJ61" s="151">
        <v>3074922.4198322245</v>
      </c>
      <c r="AK61" s="151">
        <v>3136235.420324869</v>
      </c>
      <c r="AL61" s="151">
        <v>3198774.6808273662</v>
      </c>
      <c r="AM61" s="152">
        <v>3262564.7265399136</v>
      </c>
      <c r="AN61" s="142"/>
    </row>
    <row r="62" spans="1:40">
      <c r="A62" s="149" t="s">
        <v>368</v>
      </c>
      <c r="B62" s="150"/>
      <c r="C62" s="150">
        <v>806052</v>
      </c>
      <c r="D62" s="151">
        <v>826767.53639999998</v>
      </c>
      <c r="E62" s="151">
        <v>843210.99719999998</v>
      </c>
      <c r="F62" s="151">
        <v>859983.32721599995</v>
      </c>
      <c r="G62" s="151">
        <v>877091.10383231996</v>
      </c>
      <c r="H62" s="151">
        <v>894541.03598096641</v>
      </c>
      <c r="I62" s="151">
        <v>912339.96677258576</v>
      </c>
      <c r="J62" s="151">
        <v>930494.87618003751</v>
      </c>
      <c r="K62" s="151">
        <v>949012.8837756383</v>
      </c>
      <c r="L62" s="151">
        <v>967901.25152315106</v>
      </c>
      <c r="M62" s="151">
        <v>987167.38662561413</v>
      </c>
      <c r="N62" s="151">
        <v>1006818.8444301265</v>
      </c>
      <c r="O62" s="151">
        <v>1026863.3313907291</v>
      </c>
      <c r="P62" s="151">
        <v>1047308.7080905436</v>
      </c>
      <c r="Q62" s="151">
        <v>1068162.9923243546</v>
      </c>
      <c r="R62" s="151">
        <v>1089434.3622428416</v>
      </c>
      <c r="S62" s="152">
        <v>1111131.1595596985</v>
      </c>
      <c r="T62" s="142"/>
      <c r="U62" s="151">
        <v>1133261.8928228926</v>
      </c>
      <c r="V62" s="151">
        <v>1155835.2407513505</v>
      </c>
      <c r="W62" s="151">
        <v>1178860.0556383776</v>
      </c>
      <c r="X62" s="151">
        <v>1202345.3668231452</v>
      </c>
      <c r="Y62" s="151">
        <v>1226300.3842316081</v>
      </c>
      <c r="Z62" s="151">
        <v>1250734.5019882403</v>
      </c>
      <c r="AA62" s="151">
        <v>1275657.3021000051</v>
      </c>
      <c r="AB62" s="151">
        <v>1301078.5582140053</v>
      </c>
      <c r="AC62" s="151">
        <v>1327008.2394502854</v>
      </c>
      <c r="AD62" s="151">
        <v>1353456.5143112913</v>
      </c>
      <c r="AE62" s="151">
        <v>1380433.754669517</v>
      </c>
      <c r="AF62" s="151">
        <v>1407950.5398349075</v>
      </c>
      <c r="AG62" s="151">
        <v>1436017.6607036057</v>
      </c>
      <c r="AH62" s="151">
        <v>1464646.123989678</v>
      </c>
      <c r="AI62" s="151">
        <v>1493847.1565414716</v>
      </c>
      <c r="AJ62" s="151">
        <v>1523632.2097443012</v>
      </c>
      <c r="AK62" s="151">
        <v>1554012.9640111872</v>
      </c>
      <c r="AL62" s="151">
        <v>1585001.333363411</v>
      </c>
      <c r="AM62" s="152">
        <v>1616609.4701026792</v>
      </c>
      <c r="AN62" s="142"/>
    </row>
    <row r="63" spans="1:40">
      <c r="A63" s="149" t="s">
        <v>369</v>
      </c>
      <c r="B63" s="150" t="s">
        <v>297</v>
      </c>
      <c r="C63" s="150">
        <v>194092</v>
      </c>
      <c r="D63" s="151">
        <v>197139.24440000003</v>
      </c>
      <c r="E63" s="151">
        <v>199099.57360000003</v>
      </c>
      <c r="F63" s="151">
        <v>201079.50609200003</v>
      </c>
      <c r="G63" s="151">
        <v>203079.23790892004</v>
      </c>
      <c r="H63" s="151">
        <v>205098.96704400925</v>
      </c>
      <c r="I63" s="151">
        <v>207138.89347044934</v>
      </c>
      <c r="J63" s="151">
        <v>209199.21916115383</v>
      </c>
      <c r="K63" s="151">
        <v>211280.14810876537</v>
      </c>
      <c r="L63" s="151">
        <v>213381.88634585301</v>
      </c>
      <c r="M63" s="151">
        <v>217627.39758477008</v>
      </c>
      <c r="N63" s="151">
        <v>221957.81904846549</v>
      </c>
      <c r="O63" s="151">
        <v>226374.84894143482</v>
      </c>
      <c r="P63" s="151">
        <v>230880.21943226352</v>
      </c>
      <c r="Q63" s="151">
        <v>235475.69733290881</v>
      </c>
      <c r="R63" s="151">
        <v>240163.08479156697</v>
      </c>
      <c r="S63" s="152">
        <v>244944.21999939831</v>
      </c>
      <c r="T63" s="142"/>
      <c r="U63" s="151">
        <v>249820.97791138629</v>
      </c>
      <c r="V63" s="151">
        <v>254795.27098161401</v>
      </c>
      <c r="W63" s="151">
        <v>259869.0499132463</v>
      </c>
      <c r="X63" s="151">
        <v>265044.3044235112</v>
      </c>
      <c r="Y63" s="151">
        <v>270323.06402398145</v>
      </c>
      <c r="Z63" s="151">
        <v>275707.39881646109</v>
      </c>
      <c r="AA63" s="151">
        <v>281199.42030479031</v>
      </c>
      <c r="AB63" s="151">
        <v>286801.2822228861</v>
      </c>
      <c r="AC63" s="151">
        <v>292515.18137934385</v>
      </c>
      <c r="AD63" s="151">
        <v>298343.35851893073</v>
      </c>
      <c r="AE63" s="151">
        <v>304288.09920130938</v>
      </c>
      <c r="AF63" s="151">
        <v>310351.73469733557</v>
      </c>
      <c r="AG63" s="151">
        <v>316536.64290328231</v>
      </c>
      <c r="AH63" s="151">
        <v>322845.24927334796</v>
      </c>
      <c r="AI63" s="151">
        <v>329280.02777081495</v>
      </c>
      <c r="AJ63" s="151">
        <v>335843.50183823128</v>
      </c>
      <c r="AK63" s="151">
        <v>342538.2453869959</v>
      </c>
      <c r="AL63" s="151">
        <v>349366.8838067358</v>
      </c>
      <c r="AM63" s="152">
        <v>356332.09499487054</v>
      </c>
      <c r="AN63" s="142"/>
    </row>
    <row r="64" spans="1:40">
      <c r="A64" s="149" t="s">
        <v>370</v>
      </c>
      <c r="B64" s="150" t="s">
        <v>297</v>
      </c>
      <c r="C64" s="150">
        <v>234078</v>
      </c>
      <c r="D64" s="151">
        <v>237753.0246</v>
      </c>
      <c r="E64" s="151">
        <v>240117.21240000002</v>
      </c>
      <c r="F64" s="151">
        <v>242505.04207800003</v>
      </c>
      <c r="G64" s="151">
        <v>244916.75005278003</v>
      </c>
      <c r="H64" s="151">
        <v>247352.57510730784</v>
      </c>
      <c r="I64" s="151">
        <v>249812.75841238094</v>
      </c>
      <c r="J64" s="151">
        <v>252297.54355050475</v>
      </c>
      <c r="K64" s="151">
        <v>254807.17654000979</v>
      </c>
      <c r="L64" s="151">
        <v>257341.90585940989</v>
      </c>
      <c r="M64" s="151">
        <v>262462.05908459809</v>
      </c>
      <c r="N64" s="151">
        <v>267684.61537429004</v>
      </c>
      <c r="O64" s="151">
        <v>273011.62278977584</v>
      </c>
      <c r="P64" s="151">
        <v>278445.17035357136</v>
      </c>
      <c r="Q64" s="151">
        <v>283987.3888686428</v>
      </c>
      <c r="R64" s="151">
        <v>289640.45175401564</v>
      </c>
      <c r="S64" s="152">
        <v>295406.57589709596</v>
      </c>
      <c r="T64" s="142"/>
      <c r="U64" s="151">
        <v>301288.02252303786</v>
      </c>
      <c r="V64" s="151">
        <v>307287.09808149864</v>
      </c>
      <c r="W64" s="151">
        <v>313406.15515112859</v>
      </c>
      <c r="X64" s="151">
        <v>319647.59336215118</v>
      </c>
      <c r="Y64" s="151">
        <v>326013.86033739423</v>
      </c>
      <c r="Z64" s="151">
        <v>332507.45265214215</v>
      </c>
      <c r="AA64" s="151">
        <v>339130.91681318497</v>
      </c>
      <c r="AB64" s="151">
        <v>345886.85025744868</v>
      </c>
      <c r="AC64" s="151">
        <v>352777.90237059764</v>
      </c>
      <c r="AD64" s="151">
        <v>359806.77552600962</v>
      </c>
      <c r="AE64" s="151">
        <v>366976.22614452982</v>
      </c>
      <c r="AF64" s="151">
        <v>374289.0657754204</v>
      </c>
      <c r="AG64" s="151">
        <v>381748.16219892883</v>
      </c>
      <c r="AH64" s="151">
        <v>389356.4405509074</v>
      </c>
      <c r="AI64" s="151">
        <v>397116.88446992554</v>
      </c>
      <c r="AJ64" s="151">
        <v>405032.53726732405</v>
      </c>
      <c r="AK64" s="151">
        <v>413106.50312067056</v>
      </c>
      <c r="AL64" s="151">
        <v>421341.94829108397</v>
      </c>
      <c r="AM64" s="152">
        <v>429742.10236490564</v>
      </c>
      <c r="AN64" s="142"/>
    </row>
    <row r="65" spans="1:40">
      <c r="A65" s="149" t="s">
        <v>371</v>
      </c>
      <c r="B65" s="150"/>
      <c r="C65" s="150">
        <v>3194098</v>
      </c>
      <c r="D65" s="151">
        <v>3276186.3185999999</v>
      </c>
      <c r="E65" s="151">
        <v>3341345.9177999999</v>
      </c>
      <c r="F65" s="151">
        <v>3407808.7089840001</v>
      </c>
      <c r="G65" s="151">
        <v>3475600.7559916801</v>
      </c>
      <c r="H65" s="151">
        <v>3544748.6439395137</v>
      </c>
      <c r="I65" s="151">
        <v>3615279.4896463039</v>
      </c>
      <c r="J65" s="151">
        <v>3687220.95226723</v>
      </c>
      <c r="K65" s="151">
        <v>3760601.2441405747</v>
      </c>
      <c r="L65" s="151">
        <v>3835449.1418513861</v>
      </c>
      <c r="M65" s="151">
        <v>3911793.9975164137</v>
      </c>
      <c r="N65" s="151">
        <v>3989665.7502947422</v>
      </c>
      <c r="O65" s="151">
        <v>4069094.9381286371</v>
      </c>
      <c r="P65" s="151">
        <v>4150112.7097192099</v>
      </c>
      <c r="Q65" s="151">
        <v>4232750.8367415946</v>
      </c>
      <c r="R65" s="151">
        <v>4317041.7263044268</v>
      </c>
      <c r="S65" s="152">
        <v>4403018.4336585151</v>
      </c>
      <c r="T65" s="142" t="s">
        <v>372</v>
      </c>
      <c r="U65" s="151">
        <v>4490714.6751596853</v>
      </c>
      <c r="V65" s="151">
        <v>4580164.8414908787</v>
      </c>
      <c r="W65" s="151">
        <v>4671404.0111486968</v>
      </c>
      <c r="X65" s="151">
        <v>4764467.9641996706</v>
      </c>
      <c r="Y65" s="151">
        <v>4859393.1963116638</v>
      </c>
      <c r="Z65" s="151">
        <v>4956216.9330658969</v>
      </c>
      <c r="AA65" s="151">
        <v>5054977.1445552148</v>
      </c>
      <c r="AB65" s="151">
        <v>5155712.5602743188</v>
      </c>
      <c r="AC65" s="151">
        <v>5258462.6843078053</v>
      </c>
      <c r="AD65" s="151">
        <v>5363267.8108219616</v>
      </c>
      <c r="AE65" s="151">
        <v>5470169.0398664009</v>
      </c>
      <c r="AF65" s="151">
        <v>5579208.2934917286</v>
      </c>
      <c r="AG65" s="151">
        <v>5690428.3321895637</v>
      </c>
      <c r="AH65" s="151">
        <v>5803872.7716613552</v>
      </c>
      <c r="AI65" s="151">
        <v>5919586.0999225825</v>
      </c>
      <c r="AJ65" s="151">
        <v>6037613.694749034</v>
      </c>
      <c r="AK65" s="151">
        <v>6158001.8414720148</v>
      </c>
      <c r="AL65" s="151">
        <v>6280797.7511294549</v>
      </c>
      <c r="AM65" s="152">
        <v>6406049.5789800445</v>
      </c>
      <c r="AN65" s="142" t="s">
        <v>373</v>
      </c>
    </row>
    <row r="66" spans="1:40">
      <c r="A66" s="149" t="s">
        <v>374</v>
      </c>
      <c r="B66" s="150"/>
      <c r="C66" s="150">
        <v>4003938</v>
      </c>
      <c r="D66" s="151">
        <v>4106839.2066000002</v>
      </c>
      <c r="E66" s="151">
        <v>4188519.5418000002</v>
      </c>
      <c r="F66" s="151">
        <v>4271833.4837040007</v>
      </c>
      <c r="G66" s="151">
        <v>4356813.7044460811</v>
      </c>
      <c r="H66" s="151">
        <v>4443493.5296030026</v>
      </c>
      <c r="I66" s="151">
        <v>4531906.9512630627</v>
      </c>
      <c r="J66" s="151">
        <v>4622088.6413563238</v>
      </c>
      <c r="K66" s="151">
        <v>4714073.9652514504</v>
      </c>
      <c r="L66" s="151">
        <v>4807898.9956244798</v>
      </c>
      <c r="M66" s="151">
        <v>4903600.5266049691</v>
      </c>
      <c r="N66" s="151">
        <v>5001216.0882050684</v>
      </c>
      <c r="O66" s="151">
        <v>5100783.9610371701</v>
      </c>
      <c r="P66" s="151">
        <v>5202343.1913259132</v>
      </c>
      <c r="Q66" s="151">
        <v>5305933.6062204316</v>
      </c>
      <c r="R66" s="151">
        <v>5411595.8294128403</v>
      </c>
      <c r="S66" s="152">
        <v>5519371.2970690969</v>
      </c>
      <c r="T66" s="142" t="s">
        <v>375</v>
      </c>
      <c r="U66" s="151">
        <v>5629302.274078479</v>
      </c>
      <c r="V66" s="151">
        <v>5741431.8706280487</v>
      </c>
      <c r="W66" s="151">
        <v>5855804.0591086093</v>
      </c>
      <c r="X66" s="151">
        <v>5972463.6913587814</v>
      </c>
      <c r="Y66" s="151">
        <v>6091456.5162539575</v>
      </c>
      <c r="Z66" s="151">
        <v>6212829.197647037</v>
      </c>
      <c r="AA66" s="151">
        <v>6336629.3326679775</v>
      </c>
      <c r="AB66" s="151">
        <v>6462905.4703893373</v>
      </c>
      <c r="AC66" s="151">
        <v>6591707.1308651241</v>
      </c>
      <c r="AD66" s="151">
        <v>6723084.8245504266</v>
      </c>
      <c r="AE66" s="151">
        <v>6857090.0721094348</v>
      </c>
      <c r="AF66" s="151">
        <v>6993775.4246196235</v>
      </c>
      <c r="AG66" s="151">
        <v>7133194.4841800164</v>
      </c>
      <c r="AH66" s="151">
        <v>7275401.9249316165</v>
      </c>
      <c r="AI66" s="151">
        <v>7420453.5144982487</v>
      </c>
      <c r="AJ66" s="151">
        <v>7568406.135856214</v>
      </c>
      <c r="AK66" s="151">
        <v>7719317.809641338</v>
      </c>
      <c r="AL66" s="151">
        <v>7873247.7169021647</v>
      </c>
      <c r="AM66" s="152">
        <v>8030256.2223082082</v>
      </c>
      <c r="AN66" s="142" t="s">
        <v>375</v>
      </c>
    </row>
    <row r="67" spans="1:40">
      <c r="A67" s="149" t="s">
        <v>376</v>
      </c>
      <c r="B67" s="150"/>
      <c r="C67" s="150">
        <v>2813182</v>
      </c>
      <c r="D67" s="151">
        <v>2885480.7774</v>
      </c>
      <c r="E67" s="151">
        <v>2942869.6902000001</v>
      </c>
      <c r="F67" s="151">
        <v>3001406.3812560001</v>
      </c>
      <c r="G67" s="151">
        <v>3061113.8061331203</v>
      </c>
      <c r="H67" s="151">
        <v>3122015.3795077829</v>
      </c>
      <c r="I67" s="151">
        <v>3184134.9843499386</v>
      </c>
      <c r="J67" s="151">
        <v>3247496.9812889374</v>
      </c>
      <c r="K67" s="151">
        <v>3312126.2181667164</v>
      </c>
      <c r="L67" s="151">
        <v>3378048.039782051</v>
      </c>
      <c r="M67" s="151">
        <v>3445288.2978296923</v>
      </c>
      <c r="N67" s="151">
        <v>3513873.3610382862</v>
      </c>
      <c r="O67" s="151">
        <v>3583830.1255110521</v>
      </c>
      <c r="P67" s="151">
        <v>3655186.0252732732</v>
      </c>
      <c r="Q67" s="151">
        <v>3727969.0430307388</v>
      </c>
      <c r="R67" s="151">
        <v>3802207.7211433537</v>
      </c>
      <c r="S67" s="152">
        <v>3877931.1728182207</v>
      </c>
      <c r="T67" s="142" t="s">
        <v>377</v>
      </c>
      <c r="U67" s="151">
        <v>3955169.093526585</v>
      </c>
      <c r="V67" s="151">
        <v>4033951.7726491168</v>
      </c>
      <c r="W67" s="151">
        <v>4114310.1053540991</v>
      </c>
      <c r="X67" s="151">
        <v>4196275.604713181</v>
      </c>
      <c r="Y67" s="151">
        <v>4279880.4140594453</v>
      </c>
      <c r="Z67" s="151">
        <v>4365157.3195926342</v>
      </c>
      <c r="AA67" s="151">
        <v>4452139.7632364873</v>
      </c>
      <c r="AB67" s="151">
        <v>4540861.8557532169</v>
      </c>
      <c r="AC67" s="151">
        <v>4631358.3901202809</v>
      </c>
      <c r="AD67" s="151">
        <v>4723664.8551746868</v>
      </c>
      <c r="AE67" s="151">
        <v>4817817.4495301805</v>
      </c>
      <c r="AF67" s="151">
        <v>4913853.0957727842</v>
      </c>
      <c r="AG67" s="151">
        <v>5011809.4549402399</v>
      </c>
      <c r="AH67" s="151">
        <v>5111724.9412910445</v>
      </c>
      <c r="AI67" s="151">
        <v>5213638.7373688659</v>
      </c>
      <c r="AJ67" s="151">
        <v>5317590.8093682434</v>
      </c>
      <c r="AK67" s="151">
        <v>5423621.9228076087</v>
      </c>
      <c r="AL67" s="151">
        <v>5531773.6585157607</v>
      </c>
      <c r="AM67" s="152">
        <v>5642088.4289380759</v>
      </c>
      <c r="AN67" s="142" t="s">
        <v>378</v>
      </c>
    </row>
    <row r="68" spans="1:40">
      <c r="A68" s="149" t="s">
        <v>379</v>
      </c>
      <c r="B68" s="150"/>
      <c r="C68" s="150">
        <v>2653852</v>
      </c>
      <c r="D68" s="151">
        <v>2722055.9964000001</v>
      </c>
      <c r="E68" s="151">
        <v>2776194.5772000002</v>
      </c>
      <c r="F68" s="151">
        <v>2831415.929616</v>
      </c>
      <c r="G68" s="151">
        <v>2887741.7090803203</v>
      </c>
      <c r="H68" s="151">
        <v>2945194.0041339267</v>
      </c>
      <c r="I68" s="151">
        <v>3003795.3450886053</v>
      </c>
      <c r="J68" s="151">
        <v>3063568.7128623775</v>
      </c>
      <c r="K68" s="151">
        <v>3124537.547991625</v>
      </c>
      <c r="L68" s="151">
        <v>3186725.7598234578</v>
      </c>
      <c r="M68" s="151">
        <v>3250157.735891927</v>
      </c>
      <c r="N68" s="151">
        <v>3314858.3514817655</v>
      </c>
      <c r="O68" s="151">
        <v>3380852.9793834011</v>
      </c>
      <c r="P68" s="151">
        <v>3448167.4998430694</v>
      </c>
      <c r="Q68" s="151">
        <v>3516828.310711931</v>
      </c>
      <c r="R68" s="151">
        <v>3586862.3377981698</v>
      </c>
      <c r="S68" s="152">
        <v>3658297.0454261331</v>
      </c>
      <c r="T68" s="142" t="s">
        <v>380</v>
      </c>
      <c r="U68" s="151">
        <v>3731160.447206656</v>
      </c>
      <c r="V68" s="151">
        <v>3805481.1170227891</v>
      </c>
      <c r="W68" s="151">
        <v>3881288.2002352448</v>
      </c>
      <c r="X68" s="151">
        <v>3958611.4251119499</v>
      </c>
      <c r="Y68" s="151">
        <v>4037481.1144861891</v>
      </c>
      <c r="Z68" s="151">
        <v>4117928.1976479129</v>
      </c>
      <c r="AA68" s="151">
        <v>4199984.2224728707</v>
      </c>
      <c r="AB68" s="151">
        <v>4283681.3677943284</v>
      </c>
      <c r="AC68" s="151">
        <v>4369052.4560222151</v>
      </c>
      <c r="AD68" s="151">
        <v>4456130.966014659</v>
      </c>
      <c r="AE68" s="151">
        <v>4544951.0462069521</v>
      </c>
      <c r="AF68" s="151">
        <v>4635547.528003091</v>
      </c>
      <c r="AG68" s="151">
        <v>4727955.9394351533</v>
      </c>
      <c r="AH68" s="151">
        <v>4822212.5190958567</v>
      </c>
      <c r="AI68" s="151">
        <v>4918354.2303497735</v>
      </c>
      <c r="AJ68" s="151">
        <v>5016418.7758287694</v>
      </c>
      <c r="AK68" s="151">
        <v>5116444.6122173453</v>
      </c>
      <c r="AL68" s="151">
        <v>5218470.9653336927</v>
      </c>
      <c r="AM68" s="152">
        <v>5322537.8455123669</v>
      </c>
      <c r="AN68" s="142" t="s">
        <v>381</v>
      </c>
    </row>
    <row r="69" spans="1:40">
      <c r="A69" s="149" t="s">
        <v>382</v>
      </c>
      <c r="B69" s="150"/>
      <c r="C69" s="150">
        <v>6778932</v>
      </c>
      <c r="D69" s="151">
        <v>6953150.5523999995</v>
      </c>
      <c r="E69" s="151">
        <v>7091440.7651999993</v>
      </c>
      <c r="F69" s="151">
        <v>7232496.7822559997</v>
      </c>
      <c r="G69" s="151">
        <v>7376373.9196531195</v>
      </c>
      <c r="H69" s="151">
        <v>7523128.599798182</v>
      </c>
      <c r="I69" s="151">
        <v>7672818.3735461459</v>
      </c>
      <c r="J69" s="151">
        <v>7825501.9427690692</v>
      </c>
      <c r="K69" s="151">
        <v>7981239.183376451</v>
      </c>
      <c r="L69" s="151">
        <v>8140091.1687959805</v>
      </c>
      <c r="M69" s="151">
        <v>8302120.1939238999</v>
      </c>
      <c r="N69" s="151">
        <v>8467389.7995543778</v>
      </c>
      <c r="O69" s="151">
        <v>8635964.7972974647</v>
      </c>
      <c r="P69" s="151">
        <v>8807911.2949954141</v>
      </c>
      <c r="Q69" s="151">
        <v>8983296.7226473223</v>
      </c>
      <c r="R69" s="151">
        <v>9162189.8588522691</v>
      </c>
      <c r="S69" s="152">
        <v>9344660.8577813152</v>
      </c>
      <c r="T69" s="142" t="s">
        <v>383</v>
      </c>
      <c r="U69" s="151">
        <v>9530781.2766889408</v>
      </c>
      <c r="V69" s="151">
        <v>9720624.1039747205</v>
      </c>
      <c r="W69" s="151">
        <v>9914263.7878062148</v>
      </c>
      <c r="X69" s="151">
        <v>10111776.265314339</v>
      </c>
      <c r="Y69" s="151">
        <v>10313238.992372626</v>
      </c>
      <c r="Z69" s="151">
        <v>10518730.973972078</v>
      </c>
      <c r="AA69" s="151">
        <v>10728332.79520352</v>
      </c>
      <c r="AB69" s="151">
        <v>10942126.652859591</v>
      </c>
      <c r="AC69" s="151">
        <v>11160196.387668783</v>
      </c>
      <c r="AD69" s="151">
        <v>11382627.517174158</v>
      </c>
      <c r="AE69" s="151">
        <v>11609507.269269641</v>
      </c>
      <c r="AF69" s="151">
        <v>11840924.616407035</v>
      </c>
      <c r="AG69" s="151">
        <v>12076970.310487175</v>
      </c>
      <c r="AH69" s="151">
        <v>12317736.918448919</v>
      </c>
      <c r="AI69" s="151">
        <v>12563318.858569898</v>
      </c>
      <c r="AJ69" s="151">
        <v>12813812.437493296</v>
      </c>
      <c r="AK69" s="151">
        <v>13069315.887995163</v>
      </c>
      <c r="AL69" s="151">
        <v>13329929.407507066</v>
      </c>
      <c r="AM69" s="152">
        <v>13595755.197409207</v>
      </c>
      <c r="AN69" s="142" t="s">
        <v>383</v>
      </c>
    </row>
    <row r="70" spans="1:40">
      <c r="A70" s="149" t="s">
        <v>384</v>
      </c>
      <c r="B70" s="150" t="s">
        <v>297</v>
      </c>
      <c r="C70" s="150">
        <v>398246</v>
      </c>
      <c r="D70" s="151">
        <v>404498.46220000001</v>
      </c>
      <c r="E70" s="151">
        <v>408520.74680000002</v>
      </c>
      <c r="F70" s="151">
        <v>412583.25424600003</v>
      </c>
      <c r="G70" s="151">
        <v>416686.38676646003</v>
      </c>
      <c r="H70" s="151">
        <v>420830.55061212461</v>
      </c>
      <c r="I70" s="151">
        <v>425016.15609624586</v>
      </c>
      <c r="J70" s="151">
        <v>429243.6176352083</v>
      </c>
      <c r="K70" s="151">
        <v>433513.35378956038</v>
      </c>
      <c r="L70" s="151">
        <v>437825.787305456</v>
      </c>
      <c r="M70" s="151">
        <v>446536.90300756512</v>
      </c>
      <c r="N70" s="151">
        <v>455422.24102371646</v>
      </c>
      <c r="O70" s="151">
        <v>464485.28580019082</v>
      </c>
      <c r="P70" s="151">
        <v>473729.59147219465</v>
      </c>
      <c r="Q70" s="151">
        <v>483158.78325763857</v>
      </c>
      <c r="R70" s="151">
        <v>492776.55887879134</v>
      </c>
      <c r="S70" s="152">
        <v>502586.69001236715</v>
      </c>
      <c r="T70" s="142"/>
      <c r="U70" s="151">
        <v>512593.02376861451</v>
      </c>
      <c r="V70" s="151">
        <v>522799.48419998679</v>
      </c>
      <c r="W70" s="151">
        <v>533210.07383998658</v>
      </c>
      <c r="X70" s="151">
        <v>543828.87527278636</v>
      </c>
      <c r="Y70" s="151">
        <v>554660.05273424205</v>
      </c>
      <c r="Z70" s="151">
        <v>565707.85374492686</v>
      </c>
      <c r="AA70" s="151">
        <v>576976.61077582545</v>
      </c>
      <c r="AB70" s="151">
        <v>588470.74294734199</v>
      </c>
      <c r="AC70" s="151">
        <v>600194.75776228879</v>
      </c>
      <c r="AD70" s="151">
        <v>612153.25287353457</v>
      </c>
      <c r="AE70" s="151">
        <v>624350.91788700526</v>
      </c>
      <c r="AF70" s="151">
        <v>636792.53620074538</v>
      </c>
      <c r="AG70" s="151">
        <v>649482.98688076029</v>
      </c>
      <c r="AH70" s="151">
        <v>662427.24657437555</v>
      </c>
      <c r="AI70" s="151">
        <v>675630.39146186307</v>
      </c>
      <c r="AJ70" s="151">
        <v>689097.5992471003</v>
      </c>
      <c r="AK70" s="151">
        <v>702834.15118804236</v>
      </c>
      <c r="AL70" s="151">
        <v>716845.43416780327</v>
      </c>
      <c r="AM70" s="152">
        <v>731136.94280715939</v>
      </c>
      <c r="AN70" s="142"/>
    </row>
    <row r="71" spans="1:40">
      <c r="A71" s="149" t="s">
        <v>385</v>
      </c>
      <c r="B71" s="150"/>
      <c r="C71" s="150">
        <v>3398180</v>
      </c>
      <c r="D71" s="151">
        <v>3485513.2260000003</v>
      </c>
      <c r="E71" s="151">
        <v>3554836.0980000002</v>
      </c>
      <c r="F71" s="151">
        <v>3625545.4274400002</v>
      </c>
      <c r="G71" s="151">
        <v>3697668.9434688003</v>
      </c>
      <c r="H71" s="151">
        <v>3771234.9298181762</v>
      </c>
      <c r="I71" s="151">
        <v>3846272.2358945399</v>
      </c>
      <c r="J71" s="151">
        <v>3922810.2880924307</v>
      </c>
      <c r="K71" s="151">
        <v>4000879.1013342794</v>
      </c>
      <c r="L71" s="151">
        <v>4080509.2908409652</v>
      </c>
      <c r="M71" s="151">
        <v>4161732.0841377848</v>
      </c>
      <c r="N71" s="151">
        <v>4244579.3333005402</v>
      </c>
      <c r="O71" s="151">
        <v>4329083.5274465512</v>
      </c>
      <c r="P71" s="151">
        <v>4415277.8054754827</v>
      </c>
      <c r="Q71" s="151">
        <v>4503195.9690649929</v>
      </c>
      <c r="R71" s="151">
        <v>4592872.4959262926</v>
      </c>
      <c r="S71" s="152">
        <v>4684342.5533248186</v>
      </c>
      <c r="T71" s="142" t="s">
        <v>386</v>
      </c>
      <c r="U71" s="151">
        <v>4777642.0118713146</v>
      </c>
      <c r="V71" s="151">
        <v>4872807.459588741</v>
      </c>
      <c r="W71" s="151">
        <v>4969876.2162605161</v>
      </c>
      <c r="X71" s="151">
        <v>5068886.3480657265</v>
      </c>
      <c r="Y71" s="151">
        <v>5169876.6825070409</v>
      </c>
      <c r="Z71" s="151">
        <v>5272886.8236371819</v>
      </c>
      <c r="AA71" s="151">
        <v>5377957.1675899252</v>
      </c>
      <c r="AB71" s="151">
        <v>5485128.9184217239</v>
      </c>
      <c r="AC71" s="151">
        <v>5594444.1042701583</v>
      </c>
      <c r="AD71" s="151">
        <v>5705945.5938355615</v>
      </c>
      <c r="AE71" s="151">
        <v>5819677.1131922733</v>
      </c>
      <c r="AF71" s="151">
        <v>5935683.262936119</v>
      </c>
      <c r="AG71" s="151">
        <v>6054009.5356748411</v>
      </c>
      <c r="AH71" s="151">
        <v>6174702.3338683378</v>
      </c>
      <c r="AI71" s="151">
        <v>6297808.9880257044</v>
      </c>
      <c r="AJ71" s="151">
        <v>6423377.7752662189</v>
      </c>
      <c r="AK71" s="151">
        <v>6551457.9382515438</v>
      </c>
      <c r="AL71" s="151">
        <v>6682099.7044965746</v>
      </c>
      <c r="AM71" s="152">
        <v>6815354.3060665065</v>
      </c>
      <c r="AN71" s="142" t="s">
        <v>323</v>
      </c>
    </row>
    <row r="72" spans="1:40">
      <c r="A72" s="149" t="s">
        <v>387</v>
      </c>
      <c r="B72" s="150"/>
      <c r="C72" s="150">
        <v>3266642</v>
      </c>
      <c r="D72" s="151">
        <v>3350594.6993999998</v>
      </c>
      <c r="E72" s="151">
        <v>3417234.1961999997</v>
      </c>
      <c r="F72" s="151">
        <v>3485206.4829359995</v>
      </c>
      <c r="G72" s="151">
        <v>3554538.2154067196</v>
      </c>
      <c r="H72" s="151">
        <v>3625256.5825268542</v>
      </c>
      <c r="I72" s="151">
        <v>3697389.3169893916</v>
      </c>
      <c r="J72" s="151">
        <v>3770964.7061411794</v>
      </c>
      <c r="K72" s="151">
        <v>3846011.603076003</v>
      </c>
      <c r="L72" s="151">
        <v>3922559.4379495233</v>
      </c>
      <c r="M72" s="151">
        <v>4000638.2295205137</v>
      </c>
      <c r="N72" s="151">
        <v>4080278.5969229238</v>
      </c>
      <c r="O72" s="151">
        <v>4161511.7716733823</v>
      </c>
      <c r="P72" s="151">
        <v>4244369.6099188505</v>
      </c>
      <c r="Q72" s="151">
        <v>4328884.6049292274</v>
      </c>
      <c r="R72" s="151">
        <v>4415089.899839812</v>
      </c>
      <c r="S72" s="152">
        <v>4503019.3006486082</v>
      </c>
      <c r="T72" s="142" t="s">
        <v>388</v>
      </c>
      <c r="U72" s="151">
        <v>4592707.2894735802</v>
      </c>
      <c r="V72" s="151">
        <v>4684189.0380750522</v>
      </c>
      <c r="W72" s="151">
        <v>4777500.4216485536</v>
      </c>
      <c r="X72" s="151">
        <v>4872678.0328935245</v>
      </c>
      <c r="Y72" s="151">
        <v>4969759.1963633951</v>
      </c>
      <c r="Z72" s="151">
        <v>5068781.9831026634</v>
      </c>
      <c r="AA72" s="151">
        <v>5169785.2255767165</v>
      </c>
      <c r="AB72" s="151">
        <v>5272808.5329002505</v>
      </c>
      <c r="AC72" s="151">
        <v>5377892.3063702555</v>
      </c>
      <c r="AD72" s="151">
        <v>5485077.7553096609</v>
      </c>
      <c r="AE72" s="151">
        <v>5594406.9132278543</v>
      </c>
      <c r="AF72" s="151">
        <v>5705922.6543044113</v>
      </c>
      <c r="AG72" s="151">
        <v>5819668.7102024993</v>
      </c>
      <c r="AH72" s="151">
        <v>5935689.6872185497</v>
      </c>
      <c r="AI72" s="151">
        <v>6054031.0837749206</v>
      </c>
      <c r="AJ72" s="151">
        <v>6174739.308262419</v>
      </c>
      <c r="AK72" s="151">
        <v>6297861.6972396672</v>
      </c>
      <c r="AL72" s="151">
        <v>6423446.533996461</v>
      </c>
      <c r="AM72" s="152">
        <v>6551543.06748839</v>
      </c>
      <c r="AN72" s="142" t="s">
        <v>331</v>
      </c>
    </row>
    <row r="73" spans="1:40">
      <c r="A73" s="149" t="s">
        <v>389</v>
      </c>
      <c r="B73" s="150" t="s">
        <v>297</v>
      </c>
      <c r="C73" s="150">
        <v>1451732</v>
      </c>
      <c r="D73" s="151">
        <v>1474524.1924000001</v>
      </c>
      <c r="E73" s="151">
        <v>1489186.6856</v>
      </c>
      <c r="F73" s="151">
        <v>1503995.8037320001</v>
      </c>
      <c r="G73" s="151">
        <v>1518953.0130453201</v>
      </c>
      <c r="H73" s="151">
        <v>1534059.7944517732</v>
      </c>
      <c r="I73" s="151">
        <v>1549317.643672291</v>
      </c>
      <c r="J73" s="151">
        <v>1564728.0713850139</v>
      </c>
      <c r="K73" s="151">
        <v>1580292.603374864</v>
      </c>
      <c r="L73" s="151">
        <v>1596012.7806846127</v>
      </c>
      <c r="M73" s="151">
        <v>1627767.5388503049</v>
      </c>
      <c r="N73" s="151">
        <v>1660157.392179311</v>
      </c>
      <c r="O73" s="151">
        <v>1693195.0425748972</v>
      </c>
      <c r="P73" s="151">
        <v>1726893.4459783952</v>
      </c>
      <c r="Q73" s="151">
        <v>1761265.8174499632</v>
      </c>
      <c r="R73" s="151">
        <v>1796325.6363509626</v>
      </c>
      <c r="S73" s="152">
        <v>1832086.6516299818</v>
      </c>
      <c r="T73" s="142"/>
      <c r="U73" s="151">
        <v>1868562.8872145815</v>
      </c>
      <c r="V73" s="151">
        <v>1905768.6475108732</v>
      </c>
      <c r="W73" s="151">
        <v>1943718.5230130907</v>
      </c>
      <c r="X73" s="151">
        <v>1982427.3960253526</v>
      </c>
      <c r="Y73" s="151">
        <v>2021910.4464978597</v>
      </c>
      <c r="Z73" s="151">
        <v>2062183.1579798169</v>
      </c>
      <c r="AA73" s="151">
        <v>2103261.3236914133</v>
      </c>
      <c r="AB73" s="151">
        <v>2145161.0527172419</v>
      </c>
      <c r="AC73" s="151">
        <v>2187898.7763235867</v>
      </c>
      <c r="AD73" s="151">
        <v>2231491.2544020587</v>
      </c>
      <c r="AE73" s="151">
        <v>2275955.5820420999</v>
      </c>
      <c r="AF73" s="151">
        <v>2321309.1962349419</v>
      </c>
      <c r="AG73" s="151">
        <v>2367569.882711641</v>
      </c>
      <c r="AH73" s="151">
        <v>2414755.7829178739</v>
      </c>
      <c r="AI73" s="151">
        <v>2462885.4011282315</v>
      </c>
      <c r="AJ73" s="151">
        <v>2511977.6117027961</v>
      </c>
      <c r="AK73" s="151">
        <v>2562051.6664888519</v>
      </c>
      <c r="AL73" s="151">
        <v>2613127.2023706292</v>
      </c>
      <c r="AM73" s="152">
        <v>2665224.248970042</v>
      </c>
      <c r="AN73" s="142"/>
    </row>
    <row r="74" spans="1:40">
      <c r="A74" s="149" t="s">
        <v>390</v>
      </c>
      <c r="B74" s="150"/>
      <c r="C74" s="150">
        <v>2597752</v>
      </c>
      <c r="D74" s="151">
        <v>2664514.2264</v>
      </c>
      <c r="E74" s="151">
        <v>2717508.3672000002</v>
      </c>
      <c r="F74" s="151">
        <v>2771562.3908160003</v>
      </c>
      <c r="G74" s="151">
        <v>2826697.4949043202</v>
      </c>
      <c r="H74" s="151">
        <v>2882935.3010744066</v>
      </c>
      <c r="I74" s="151">
        <v>2940297.8633678947</v>
      </c>
      <c r="J74" s="151">
        <v>2998807.6769072525</v>
      </c>
      <c r="K74" s="151">
        <v>3058487.6867173975</v>
      </c>
      <c r="L74" s="151">
        <v>3119361.2967237458</v>
      </c>
      <c r="M74" s="151">
        <v>3181452.3789302208</v>
      </c>
      <c r="N74" s="151">
        <v>3244785.2827808252</v>
      </c>
      <c r="O74" s="151">
        <v>3309384.8447084418</v>
      </c>
      <c r="P74" s="151">
        <v>3375276.3978746105</v>
      </c>
      <c r="Q74" s="151">
        <v>3442485.7821041029</v>
      </c>
      <c r="R74" s="151">
        <v>3511039.3540181848</v>
      </c>
      <c r="S74" s="152">
        <v>3580963.9973705485</v>
      </c>
      <c r="T74" s="142" t="s">
        <v>391</v>
      </c>
      <c r="U74" s="151">
        <v>3652287.1335899597</v>
      </c>
      <c r="V74" s="151">
        <v>3725036.732533759</v>
      </c>
      <c r="W74" s="151">
        <v>3799241.3234564341</v>
      </c>
      <c r="X74" s="151">
        <v>3874930.0061975629</v>
      </c>
      <c r="Y74" s="151">
        <v>3952132.462593514</v>
      </c>
      <c r="Z74" s="151">
        <v>4030878.9681173842</v>
      </c>
      <c r="AA74" s="151">
        <v>4111200.4037517319</v>
      </c>
      <c r="AB74" s="151">
        <v>4193128.2680987664</v>
      </c>
      <c r="AC74" s="151">
        <v>4276694.6897327416</v>
      </c>
      <c r="AD74" s="151">
        <v>4361932.4397993963</v>
      </c>
      <c r="AE74" s="151">
        <v>4448874.9448673846</v>
      </c>
      <c r="AF74" s="151">
        <v>4537556.3000367321</v>
      </c>
      <c r="AG74" s="151">
        <v>4628011.282309467</v>
      </c>
      <c r="AH74" s="151">
        <v>4720275.3642276563</v>
      </c>
      <c r="AI74" s="151">
        <v>4814384.7277842099</v>
      </c>
      <c r="AJ74" s="151">
        <v>4910376.2786118938</v>
      </c>
      <c r="AK74" s="151">
        <v>5008287.6604561321</v>
      </c>
      <c r="AL74" s="151">
        <v>5108157.2699372545</v>
      </c>
      <c r="AM74" s="152">
        <v>5210024.2716079997</v>
      </c>
      <c r="AN74" s="142" t="s">
        <v>392</v>
      </c>
    </row>
    <row r="75" spans="1:40">
      <c r="A75" s="149" t="s">
        <v>393</v>
      </c>
      <c r="B75" s="150"/>
      <c r="C75" s="150">
        <v>692024</v>
      </c>
      <c r="D75" s="151">
        <v>709809.01679999998</v>
      </c>
      <c r="E75" s="151">
        <v>723926.3064</v>
      </c>
      <c r="F75" s="151">
        <v>738325.94179199997</v>
      </c>
      <c r="G75" s="151">
        <v>753013.56989183999</v>
      </c>
      <c r="H75" s="151">
        <v>767994.95055367681</v>
      </c>
      <c r="I75" s="151">
        <v>783275.95882875042</v>
      </c>
      <c r="J75" s="151">
        <v>798862.58726932539</v>
      </c>
      <c r="K75" s="151">
        <v>814760.94827871188</v>
      </c>
      <c r="L75" s="151">
        <v>830977.27650828613</v>
      </c>
      <c r="M75" s="151">
        <v>847517.93130245188</v>
      </c>
      <c r="N75" s="151">
        <v>864389.39919250098</v>
      </c>
      <c r="O75" s="151">
        <v>881598.29644035106</v>
      </c>
      <c r="P75" s="151">
        <v>899151.37163315807</v>
      </c>
      <c r="Q75" s="151">
        <v>917055.50832982128</v>
      </c>
      <c r="R75" s="151">
        <v>935317.72776041774</v>
      </c>
      <c r="S75" s="152">
        <v>953945.19157962606</v>
      </c>
      <c r="T75" s="142"/>
      <c r="U75" s="151">
        <v>972945.20467521856</v>
      </c>
      <c r="V75" s="151">
        <v>992325.21803272294</v>
      </c>
      <c r="W75" s="151">
        <v>1012092.8316573774</v>
      </c>
      <c r="X75" s="151">
        <v>1032255.797554525</v>
      </c>
      <c r="Y75" s="151">
        <v>1052822.0227696153</v>
      </c>
      <c r="Z75" s="151">
        <v>1073799.5724890076</v>
      </c>
      <c r="AA75" s="151">
        <v>1095196.6732027878</v>
      </c>
      <c r="AB75" s="151">
        <v>1117021.7159308435</v>
      </c>
      <c r="AC75" s="151">
        <v>1139283.2595134603</v>
      </c>
      <c r="AD75" s="151">
        <v>1161990.0339677297</v>
      </c>
      <c r="AE75" s="151">
        <v>1185150.9439110842</v>
      </c>
      <c r="AF75" s="151">
        <v>1208775.0720533058</v>
      </c>
      <c r="AG75" s="151">
        <v>1232871.682758372</v>
      </c>
      <c r="AH75" s="151">
        <v>1257450.2256775396</v>
      </c>
      <c r="AI75" s="151">
        <v>1282520.3394550905</v>
      </c>
      <c r="AJ75" s="151">
        <v>1308091.8555081922</v>
      </c>
      <c r="AK75" s="151">
        <v>1334174.8018823562</v>
      </c>
      <c r="AL75" s="151">
        <v>1360779.4071840034</v>
      </c>
      <c r="AM75" s="152">
        <v>1387916.1045916835</v>
      </c>
      <c r="AN75" s="142"/>
    </row>
    <row r="76" spans="1:40">
      <c r="A76" s="149" t="s">
        <v>394</v>
      </c>
      <c r="B76" s="150"/>
      <c r="C76" s="150">
        <v>2178902</v>
      </c>
      <c r="D76" s="151">
        <v>2234899.7814000002</v>
      </c>
      <c r="E76" s="151">
        <v>2279349.3822000003</v>
      </c>
      <c r="F76" s="151">
        <v>2324687.9750160002</v>
      </c>
      <c r="G76" s="151">
        <v>2370933.3396883202</v>
      </c>
      <c r="H76" s="151">
        <v>2418103.6116540865</v>
      </c>
      <c r="I76" s="151">
        <v>2466217.2890591682</v>
      </c>
      <c r="J76" s="151">
        <v>2515293.2400123514</v>
      </c>
      <c r="K76" s="151">
        <v>2565350.7099845987</v>
      </c>
      <c r="L76" s="151">
        <v>2616409.3293562909</v>
      </c>
      <c r="M76" s="151">
        <v>2668489.1211154168</v>
      </c>
      <c r="N76" s="151">
        <v>2721610.508709725</v>
      </c>
      <c r="O76" s="151">
        <v>2775794.3240559194</v>
      </c>
      <c r="P76" s="151">
        <v>2831061.8157090377</v>
      </c>
      <c r="Q76" s="151">
        <v>2887434.6571952184</v>
      </c>
      <c r="R76" s="151">
        <v>2944934.9555111229</v>
      </c>
      <c r="S76" s="152">
        <v>3003585.2597933454</v>
      </c>
      <c r="T76" s="142"/>
      <c r="U76" s="151">
        <v>3063408.5701612122</v>
      </c>
      <c r="V76" s="151">
        <v>3124428.3467364367</v>
      </c>
      <c r="W76" s="151">
        <v>3186668.5188431656</v>
      </c>
      <c r="X76" s="151">
        <v>3250153.494392029</v>
      </c>
      <c r="Y76" s="151">
        <v>3314908.1694518696</v>
      </c>
      <c r="Z76" s="151">
        <v>3380957.9380129068</v>
      </c>
      <c r="AA76" s="151">
        <v>3448328.7019451652</v>
      </c>
      <c r="AB76" s="151">
        <v>3517046.8811560688</v>
      </c>
      <c r="AC76" s="151">
        <v>3587139.42395119</v>
      </c>
      <c r="AD76" s="151">
        <v>3658633.8176022139</v>
      </c>
      <c r="AE76" s="151">
        <v>3731558.0991262584</v>
      </c>
      <c r="AF76" s="151">
        <v>3805940.8662807834</v>
      </c>
      <c r="AG76" s="151">
        <v>3881811.2887783991</v>
      </c>
      <c r="AH76" s="151">
        <v>3959199.1197259673</v>
      </c>
      <c r="AI76" s="151">
        <v>4038134.7072924869</v>
      </c>
      <c r="AJ76" s="151">
        <v>4118649.0066103367</v>
      </c>
      <c r="AK76" s="151">
        <v>4200773.591914543</v>
      </c>
      <c r="AL76" s="151">
        <v>4284540.6689248336</v>
      </c>
      <c r="AM76" s="152">
        <v>4369983.0874753306</v>
      </c>
      <c r="AN76" s="142"/>
    </row>
    <row r="77" spans="1:40">
      <c r="A77" s="149" t="s">
        <v>395</v>
      </c>
      <c r="B77" s="150"/>
      <c r="C77" s="150">
        <v>1835084</v>
      </c>
      <c r="D77" s="151">
        <v>1882245.6587999999</v>
      </c>
      <c r="E77" s="151">
        <v>1919681.3724</v>
      </c>
      <c r="F77" s="151">
        <v>1957865.800272</v>
      </c>
      <c r="G77" s="151">
        <v>1996813.91670144</v>
      </c>
      <c r="H77" s="151">
        <v>2036540.9954594688</v>
      </c>
      <c r="I77" s="151">
        <v>2077062.6157926582</v>
      </c>
      <c r="J77" s="151">
        <v>2118394.6685325117</v>
      </c>
      <c r="K77" s="151">
        <v>2160553.3623271622</v>
      </c>
      <c r="L77" s="151">
        <v>2203555.2299977057</v>
      </c>
      <c r="M77" s="151">
        <v>2247417.13502166</v>
      </c>
      <c r="N77" s="151">
        <v>2292156.2781460932</v>
      </c>
      <c r="O77" s="151">
        <v>2337790.2041330151</v>
      </c>
      <c r="P77" s="151">
        <v>2384336.8086396754</v>
      </c>
      <c r="Q77" s="151">
        <v>2431814.3452364691</v>
      </c>
      <c r="R77" s="151">
        <v>2480241.4325651983</v>
      </c>
      <c r="S77" s="152">
        <v>2529637.0616405024</v>
      </c>
      <c r="T77" s="142"/>
      <c r="U77" s="151">
        <v>2580020.6032973123</v>
      </c>
      <c r="V77" s="151">
        <v>2631411.8157872586</v>
      </c>
      <c r="W77" s="151">
        <v>2683830.8525270037</v>
      </c>
      <c r="X77" s="151">
        <v>2737298.2700015437</v>
      </c>
      <c r="Y77" s="151">
        <v>2791835.0358255748</v>
      </c>
      <c r="Z77" s="151">
        <v>2847462.5369660864</v>
      </c>
      <c r="AA77" s="151">
        <v>2904202.5881294082</v>
      </c>
      <c r="AB77" s="151">
        <v>2962077.4403159963</v>
      </c>
      <c r="AC77" s="151">
        <v>3021109.7895463165</v>
      </c>
      <c r="AD77" s="151">
        <v>3081322.7857612427</v>
      </c>
      <c r="AE77" s="151">
        <v>3142740.0419004676</v>
      </c>
      <c r="AF77" s="151">
        <v>3205385.6431624768</v>
      </c>
      <c r="AG77" s="151">
        <v>3269284.1564497263</v>
      </c>
      <c r="AH77" s="151">
        <v>3334460.640002721</v>
      </c>
      <c r="AI77" s="151">
        <v>3400940.6532267756</v>
      </c>
      <c r="AJ77" s="151">
        <v>3468750.266715311</v>
      </c>
      <c r="AK77" s="151">
        <v>3537916.0724736173</v>
      </c>
      <c r="AL77" s="151">
        <v>3608465.1943470896</v>
      </c>
      <c r="AM77" s="152">
        <v>3680425.2986580315</v>
      </c>
      <c r="AN77" s="142"/>
    </row>
    <row r="78" spans="1:40">
      <c r="A78" s="149" t="s">
        <v>396</v>
      </c>
      <c r="B78" s="150"/>
      <c r="C78" s="150">
        <v>617414</v>
      </c>
      <c r="D78" s="151">
        <v>633281.53980000003</v>
      </c>
      <c r="E78" s="151">
        <v>645876.78540000005</v>
      </c>
      <c r="F78" s="151">
        <v>658723.93591200002</v>
      </c>
      <c r="G78" s="151">
        <v>671828.02943424007</v>
      </c>
      <c r="H78" s="151">
        <v>685194.20482692483</v>
      </c>
      <c r="I78" s="151">
        <v>698827.70372746338</v>
      </c>
      <c r="J78" s="151">
        <v>712733.87260601262</v>
      </c>
      <c r="K78" s="151">
        <v>726918.16486213286</v>
      </c>
      <c r="L78" s="151">
        <v>741386.14296337555</v>
      </c>
      <c r="M78" s="151">
        <v>756143.48062664305</v>
      </c>
      <c r="N78" s="151">
        <v>771195.96504317597</v>
      </c>
      <c r="O78" s="151">
        <v>786549.4991480395</v>
      </c>
      <c r="P78" s="151">
        <v>802210.10393500025</v>
      </c>
      <c r="Q78" s="151">
        <v>818183.92081770033</v>
      </c>
      <c r="R78" s="151">
        <v>834477.21403805434</v>
      </c>
      <c r="S78" s="152">
        <v>851096.37312281539</v>
      </c>
      <c r="T78" s="142"/>
      <c r="U78" s="151">
        <v>868047.91538927169</v>
      </c>
      <c r="V78" s="151">
        <v>885338.48850105715</v>
      </c>
      <c r="W78" s="151">
        <v>902974.87307507836</v>
      </c>
      <c r="X78" s="151">
        <v>920963.98534057999</v>
      </c>
      <c r="Y78" s="151">
        <v>939312.87985139166</v>
      </c>
      <c r="Z78" s="151">
        <v>958028.75225241948</v>
      </c>
      <c r="AA78" s="151">
        <v>977118.94210146787</v>
      </c>
      <c r="AB78" s="151">
        <v>996590.93574749725</v>
      </c>
      <c r="AC78" s="151">
        <v>1016452.3692664473</v>
      </c>
      <c r="AD78" s="151">
        <v>1036711.0314557762</v>
      </c>
      <c r="AE78" s="151">
        <v>1057374.8668888919</v>
      </c>
      <c r="AF78" s="151">
        <v>1078451.9790306697</v>
      </c>
      <c r="AG78" s="151">
        <v>1099950.6334152832</v>
      </c>
      <c r="AH78" s="151">
        <v>1121879.2608875888</v>
      </c>
      <c r="AI78" s="151">
        <v>1144246.4609093405</v>
      </c>
      <c r="AJ78" s="151">
        <v>1167061.0049315272</v>
      </c>
      <c r="AK78" s="151">
        <v>1190331.8398341578</v>
      </c>
      <c r="AL78" s="151">
        <v>1214068.091434841</v>
      </c>
      <c r="AM78" s="152">
        <v>1238279.0680675381</v>
      </c>
      <c r="AN78" s="142"/>
    </row>
    <row r="79" spans="1:40">
      <c r="A79" s="149" t="s">
        <v>397</v>
      </c>
      <c r="B79" s="150"/>
      <c r="C79" s="150">
        <v>4488068</v>
      </c>
      <c r="D79" s="151">
        <v>4603411.3476</v>
      </c>
      <c r="E79" s="151">
        <v>4694967.9347999999</v>
      </c>
      <c r="F79" s="151">
        <v>4788355.653744</v>
      </c>
      <c r="G79" s="151">
        <v>4883611.1270668805</v>
      </c>
      <c r="H79" s="151">
        <v>4980771.7098562177</v>
      </c>
      <c r="I79" s="151">
        <v>5079875.5043013422</v>
      </c>
      <c r="J79" s="151">
        <v>5180961.3746353695</v>
      </c>
      <c r="K79" s="151">
        <v>5284068.9623760767</v>
      </c>
      <c r="L79" s="151">
        <v>5389238.7018715981</v>
      </c>
      <c r="M79" s="151">
        <v>5496511.8361570304</v>
      </c>
      <c r="N79" s="151">
        <v>5605930.4331281716</v>
      </c>
      <c r="O79" s="151">
        <v>5717537.4020387353</v>
      </c>
      <c r="P79" s="151">
        <v>5831376.5103275105</v>
      </c>
      <c r="Q79" s="151">
        <v>5947492.4007820608</v>
      </c>
      <c r="R79" s="151">
        <v>6065930.609045702</v>
      </c>
      <c r="S79" s="152">
        <v>6186737.5814746162</v>
      </c>
      <c r="T79" s="142" t="s">
        <v>398</v>
      </c>
      <c r="U79" s="151">
        <v>6309960.6933521088</v>
      </c>
      <c r="V79" s="151">
        <v>6435648.2674671514</v>
      </c>
      <c r="W79" s="151">
        <v>6563849.5930644944</v>
      </c>
      <c r="X79" s="151">
        <v>6694614.9451737842</v>
      </c>
      <c r="Y79" s="151">
        <v>6827995.60432526</v>
      </c>
      <c r="Z79" s="151">
        <v>6964043.8766597649</v>
      </c>
      <c r="AA79" s="151">
        <v>7102813.1144409599</v>
      </c>
      <c r="AB79" s="151">
        <v>7244357.7369777793</v>
      </c>
      <c r="AC79" s="151">
        <v>7388733.2519653346</v>
      </c>
      <c r="AD79" s="151">
        <v>7535996.2772526415</v>
      </c>
      <c r="AE79" s="151">
        <v>7686204.5630456945</v>
      </c>
      <c r="AF79" s="151">
        <v>7839417.0145546086</v>
      </c>
      <c r="AG79" s="151">
        <v>7995693.7150937011</v>
      </c>
      <c r="AH79" s="151">
        <v>8155095.9496435756</v>
      </c>
      <c r="AI79" s="151">
        <v>8317686.2288844474</v>
      </c>
      <c r="AJ79" s="151">
        <v>8483528.3137101382</v>
      </c>
      <c r="AK79" s="151">
        <v>8652687.240232341</v>
      </c>
      <c r="AL79" s="151">
        <v>8825229.3452849872</v>
      </c>
      <c r="AM79" s="152">
        <v>9001222.2924386878</v>
      </c>
      <c r="AN79" s="142" t="s">
        <v>398</v>
      </c>
    </row>
    <row r="80" spans="1:40">
      <c r="A80" s="149" t="s">
        <v>399</v>
      </c>
      <c r="B80" s="150"/>
      <c r="C80" s="150">
        <v>2265218</v>
      </c>
      <c r="D80" s="151">
        <v>2323434.1025999999</v>
      </c>
      <c r="E80" s="151">
        <v>2369644.5497999997</v>
      </c>
      <c r="F80" s="151">
        <v>2416779.2059439998</v>
      </c>
      <c r="G80" s="151">
        <v>2464856.55521088</v>
      </c>
      <c r="H80" s="151">
        <v>2513895.4514630977</v>
      </c>
      <c r="I80" s="151">
        <v>2563915.1256403597</v>
      </c>
      <c r="J80" s="151">
        <v>2614935.1933011669</v>
      </c>
      <c r="K80" s="151">
        <v>2666975.6623151903</v>
      </c>
      <c r="L80" s="151">
        <v>2720056.9407094941</v>
      </c>
      <c r="M80" s="151">
        <v>2774199.8446716839</v>
      </c>
      <c r="N80" s="151">
        <v>2829425.6067131176</v>
      </c>
      <c r="O80" s="151">
        <v>2885755.8839953798</v>
      </c>
      <c r="P80" s="151">
        <v>2943212.7668232876</v>
      </c>
      <c r="Q80" s="151">
        <v>3001818.7873077532</v>
      </c>
      <c r="R80" s="151">
        <v>3061596.9282019082</v>
      </c>
      <c r="S80" s="152">
        <v>3122570.6319139465</v>
      </c>
      <c r="T80" s="142"/>
      <c r="U80" s="151">
        <v>3184763.8097002255</v>
      </c>
      <c r="V80" s="151">
        <v>3248200.8510422301</v>
      </c>
      <c r="W80" s="151">
        <v>3312906.6332110749</v>
      </c>
      <c r="X80" s="151">
        <v>3378906.5310232965</v>
      </c>
      <c r="Y80" s="151">
        <v>3446226.4267917625</v>
      </c>
      <c r="Z80" s="151">
        <v>3514892.7204755978</v>
      </c>
      <c r="AA80" s="151">
        <v>3584932.3400331098</v>
      </c>
      <c r="AB80" s="151">
        <v>3656372.751981772</v>
      </c>
      <c r="AC80" s="151">
        <v>3729241.9721694076</v>
      </c>
      <c r="AD80" s="151">
        <v>3803568.5767607959</v>
      </c>
      <c r="AE80" s="151">
        <v>3879381.7134440118</v>
      </c>
      <c r="AF80" s="151">
        <v>3956711.112860892</v>
      </c>
      <c r="AG80" s="151">
        <v>4035587.1002661097</v>
      </c>
      <c r="AH80" s="151">
        <v>4116040.6074194321</v>
      </c>
      <c r="AI80" s="151">
        <v>4198103.1847158205</v>
      </c>
      <c r="AJ80" s="151">
        <v>4281807.0135581382</v>
      </c>
      <c r="AK80" s="151">
        <v>4367184.9189772997</v>
      </c>
      <c r="AL80" s="151">
        <v>4454270.3825048469</v>
      </c>
      <c r="AM80" s="152">
        <v>4543097.555302944</v>
      </c>
      <c r="AN80" s="142"/>
    </row>
    <row r="81" spans="1:40">
      <c r="A81" s="149" t="s">
        <v>400</v>
      </c>
      <c r="B81" s="150" t="s">
        <v>297</v>
      </c>
      <c r="C81" s="150">
        <v>379420</v>
      </c>
      <c r="D81" s="151">
        <v>385376.89400000003</v>
      </c>
      <c r="E81" s="151">
        <v>389209.03600000002</v>
      </c>
      <c r="F81" s="151">
        <v>393079.49942000001</v>
      </c>
      <c r="G81" s="151">
        <v>396988.66747420002</v>
      </c>
      <c r="H81" s="151">
        <v>400936.92720894201</v>
      </c>
      <c r="I81" s="151">
        <v>404924.66954103141</v>
      </c>
      <c r="J81" s="151">
        <v>408952.28929644171</v>
      </c>
      <c r="K81" s="151">
        <v>413020.18524940615</v>
      </c>
      <c r="L81" s="151">
        <v>417128.76016190019</v>
      </c>
      <c r="M81" s="151">
        <v>425428.08148513822</v>
      </c>
      <c r="N81" s="151">
        <v>433893.38923484099</v>
      </c>
      <c r="O81" s="151">
        <v>442528.00313953782</v>
      </c>
      <c r="P81" s="151">
        <v>451335.3093223286</v>
      </c>
      <c r="Q81" s="151">
        <v>460318.76162877516</v>
      </c>
      <c r="R81" s="151">
        <v>469481.88298135065</v>
      </c>
      <c r="S81" s="152">
        <v>478828.26676097768</v>
      </c>
      <c r="T81" s="142"/>
      <c r="U81" s="151">
        <v>488361.57821619726</v>
      </c>
      <c r="V81" s="151">
        <v>498085.55590052123</v>
      </c>
      <c r="W81" s="151">
        <v>508004.01313853165</v>
      </c>
      <c r="X81" s="151">
        <v>518120.83952130232</v>
      </c>
      <c r="Y81" s="151">
        <v>528440.00243172841</v>
      </c>
      <c r="Z81" s="151">
        <v>538965.54860036296</v>
      </c>
      <c r="AA81" s="151">
        <v>549701.60569237021</v>
      </c>
      <c r="AB81" s="151">
        <v>560652.38392621768</v>
      </c>
      <c r="AC81" s="151">
        <v>571822.1777247421</v>
      </c>
      <c r="AD81" s="151">
        <v>583215.367399237</v>
      </c>
      <c r="AE81" s="151">
        <v>594836.42086722178</v>
      </c>
      <c r="AF81" s="151">
        <v>606689.8954045662</v>
      </c>
      <c r="AG81" s="151">
        <v>618780.43943265756</v>
      </c>
      <c r="AH81" s="151">
        <v>631112.79434131074</v>
      </c>
      <c r="AI81" s="151">
        <v>643691.79634813697</v>
      </c>
      <c r="AJ81" s="151">
        <v>656522.37839509966</v>
      </c>
      <c r="AK81" s="151">
        <v>669609.57208300161</v>
      </c>
      <c r="AL81" s="151">
        <v>682958.50964466168</v>
      </c>
      <c r="AM81" s="152">
        <v>696574.42595755495</v>
      </c>
      <c r="AN81" s="142"/>
    </row>
    <row r="82" spans="1:40">
      <c r="A82" s="149" t="s">
        <v>401</v>
      </c>
      <c r="B82" s="150" t="s">
        <v>297</v>
      </c>
      <c r="C82" s="150">
        <v>480722</v>
      </c>
      <c r="D82" s="151">
        <v>488269.33540000004</v>
      </c>
      <c r="E82" s="151">
        <v>493124.62760000007</v>
      </c>
      <c r="F82" s="151">
        <v>498028.47272200009</v>
      </c>
      <c r="G82" s="151">
        <v>502981.35629522009</v>
      </c>
      <c r="H82" s="151">
        <v>507983.76870417228</v>
      </c>
      <c r="I82" s="151">
        <v>513036.20523721399</v>
      </c>
      <c r="J82" s="151">
        <v>518139.16613558616</v>
      </c>
      <c r="K82" s="151">
        <v>523293.15664294205</v>
      </c>
      <c r="L82" s="151">
        <v>528498.68705537147</v>
      </c>
      <c r="M82" s="151">
        <v>539013.85848847893</v>
      </c>
      <c r="N82" s="151">
        <v>549739.33335024852</v>
      </c>
      <c r="O82" s="151">
        <v>560679.31770925352</v>
      </c>
      <c r="P82" s="151">
        <v>571838.10175543861</v>
      </c>
      <c r="Q82" s="151">
        <v>583220.06148254743</v>
      </c>
      <c r="R82" s="151">
        <v>594829.66040419834</v>
      </c>
      <c r="S82" s="152">
        <v>606671.45130428229</v>
      </c>
      <c r="T82" s="142"/>
      <c r="U82" s="151">
        <v>618750.0780223679</v>
      </c>
      <c r="V82" s="151">
        <v>631070.27727481525</v>
      </c>
      <c r="W82" s="151">
        <v>643636.88051231159</v>
      </c>
      <c r="X82" s="151">
        <v>656454.81581455783</v>
      </c>
      <c r="Y82" s="151">
        <v>669529.10982284904</v>
      </c>
      <c r="Z82" s="151">
        <v>682864.88971130608</v>
      </c>
      <c r="AA82" s="151">
        <v>696467.38519753225</v>
      </c>
      <c r="AB82" s="151">
        <v>710341.93059348292</v>
      </c>
      <c r="AC82" s="151">
        <v>724493.9668973526</v>
      </c>
      <c r="AD82" s="151">
        <v>738929.04392729967</v>
      </c>
      <c r="AE82" s="151">
        <v>753652.82249784563</v>
      </c>
      <c r="AF82" s="151">
        <v>768671.07663980254</v>
      </c>
      <c r="AG82" s="151">
        <v>783989.69586459862</v>
      </c>
      <c r="AH82" s="151">
        <v>799614.6874738906</v>
      </c>
      <c r="AI82" s="151">
        <v>815552.17891536839</v>
      </c>
      <c r="AJ82" s="151">
        <v>831808.42018567573</v>
      </c>
      <c r="AK82" s="151">
        <v>848389.7862813893</v>
      </c>
      <c r="AL82" s="151">
        <v>865302.77969901706</v>
      </c>
      <c r="AM82" s="152">
        <v>882554.03298499738</v>
      </c>
      <c r="AN82" s="142"/>
    </row>
    <row r="83" spans="1:40">
      <c r="A83" s="149" t="s">
        <v>402</v>
      </c>
      <c r="B83" s="150"/>
      <c r="C83" s="150">
        <v>19526884</v>
      </c>
      <c r="D83" s="151">
        <v>20028724.9188</v>
      </c>
      <c r="E83" s="151">
        <v>20427073.352400001</v>
      </c>
      <c r="F83" s="151">
        <v>20833388.754672002</v>
      </c>
      <c r="G83" s="151">
        <v>21247830.464989442</v>
      </c>
      <c r="H83" s="151">
        <v>21670561.009513233</v>
      </c>
      <c r="I83" s="151">
        <v>22101746.164927498</v>
      </c>
      <c r="J83" s="151">
        <v>22541555.023450047</v>
      </c>
      <c r="K83" s="151">
        <v>22990160.059143048</v>
      </c>
      <c r="L83" s="151">
        <v>23447737.195549909</v>
      </c>
      <c r="M83" s="151">
        <v>23914465.874684907</v>
      </c>
      <c r="N83" s="151">
        <v>24390529.127402607</v>
      </c>
      <c r="O83" s="151">
        <v>24876113.64517466</v>
      </c>
      <c r="P83" s="151">
        <v>25371409.853302155</v>
      </c>
      <c r="Q83" s="151">
        <v>25876611.985592198</v>
      </c>
      <c r="R83" s="151">
        <v>26391918.160528041</v>
      </c>
      <c r="S83" s="152">
        <v>26917530.458962604</v>
      </c>
      <c r="T83" s="142" t="s">
        <v>403</v>
      </c>
      <c r="U83" s="151">
        <v>27453655.003365856</v>
      </c>
      <c r="V83" s="151">
        <v>28000502.038657174</v>
      </c>
      <c r="W83" s="151">
        <v>28558286.014654316</v>
      </c>
      <c r="X83" s="151">
        <v>29127225.670171402</v>
      </c>
      <c r="Y83" s="151">
        <v>29707544.11879883</v>
      </c>
      <c r="Z83" s="151">
        <v>30299468.936398808</v>
      </c>
      <c r="AA83" s="151">
        <v>30903232.250350785</v>
      </c>
      <c r="AB83" s="151">
        <v>31519070.830581799</v>
      </c>
      <c r="AC83" s="151">
        <v>32147226.182417437</v>
      </c>
      <c r="AD83" s="151">
        <v>32787944.641289786</v>
      </c>
      <c r="AE83" s="151">
        <v>33441477.469339583</v>
      </c>
      <c r="AF83" s="151">
        <v>34108080.953950368</v>
      </c>
      <c r="AG83" s="151">
        <v>34788016.508253373</v>
      </c>
      <c r="AH83" s="151">
        <v>35481550.773642443</v>
      </c>
      <c r="AI83" s="151">
        <v>36188955.724339291</v>
      </c>
      <c r="AJ83" s="151">
        <v>36910508.774050079</v>
      </c>
      <c r="AK83" s="151">
        <v>37646492.884755082</v>
      </c>
      <c r="AL83" s="151">
        <v>38397196.677674182</v>
      </c>
      <c r="AM83" s="152">
        <v>39162914.546451665</v>
      </c>
      <c r="AN83" s="142" t="s">
        <v>404</v>
      </c>
    </row>
    <row r="84" spans="1:40">
      <c r="A84" s="165" t="s">
        <v>405</v>
      </c>
      <c r="B84" s="166"/>
      <c r="C84" s="166">
        <v>224211764</v>
      </c>
      <c r="D84" s="167"/>
      <c r="E84" s="167"/>
      <c r="F84" s="167"/>
      <c r="G84" s="167"/>
      <c r="H84" s="167"/>
      <c r="I84" s="167"/>
      <c r="J84" s="167"/>
      <c r="K84" s="167"/>
      <c r="L84" s="167"/>
      <c r="M84" s="167"/>
      <c r="N84" s="167"/>
      <c r="O84" s="167"/>
      <c r="P84" s="167"/>
      <c r="Q84" s="167"/>
      <c r="R84" s="167"/>
      <c r="S84" s="166">
        <v>308328623.60610628</v>
      </c>
      <c r="T84" s="168"/>
      <c r="U84" s="167"/>
      <c r="V84" s="167"/>
      <c r="W84" s="167"/>
      <c r="X84" s="167"/>
      <c r="Y84" s="167"/>
      <c r="Z84" s="167"/>
      <c r="AA84" s="167"/>
      <c r="AB84" s="167"/>
      <c r="AC84" s="167"/>
      <c r="AD84" s="167"/>
      <c r="AE84" s="167"/>
      <c r="AF84" s="167"/>
      <c r="AG84" s="167"/>
      <c r="AH84" s="167"/>
      <c r="AI84" s="167"/>
      <c r="AJ84" s="167"/>
      <c r="AK84" s="167"/>
      <c r="AL84" s="167"/>
      <c r="AM84" s="166">
        <v>448499687.31648839</v>
      </c>
      <c r="AN84" s="168"/>
    </row>
    <row r="85" spans="1:40">
      <c r="A85" s="155"/>
      <c r="B85" s="156"/>
      <c r="C85" s="156"/>
      <c r="D85" s="157"/>
      <c r="E85" s="157"/>
      <c r="F85" s="157"/>
      <c r="G85" s="157"/>
      <c r="H85" s="157"/>
      <c r="I85" s="157"/>
      <c r="J85" s="157"/>
      <c r="K85" s="157"/>
      <c r="L85" s="157"/>
      <c r="M85" s="157"/>
      <c r="N85" s="157"/>
      <c r="O85" s="157"/>
      <c r="P85" s="157"/>
      <c r="Q85" s="157"/>
      <c r="R85" s="157"/>
      <c r="S85" s="158">
        <v>0.3751670211475</v>
      </c>
      <c r="T85" s="159"/>
      <c r="U85" s="157"/>
      <c r="V85" s="157"/>
      <c r="W85" s="157"/>
      <c r="X85" s="157"/>
      <c r="Y85" s="157"/>
      <c r="Z85" s="157"/>
      <c r="AA85" s="157"/>
      <c r="AB85" s="157"/>
      <c r="AC85" s="157"/>
      <c r="AD85" s="157"/>
      <c r="AE85" s="157"/>
      <c r="AF85" s="157"/>
      <c r="AG85" s="157"/>
      <c r="AH85" s="157"/>
      <c r="AI85" s="157"/>
      <c r="AJ85" s="157"/>
      <c r="AK85" s="157"/>
      <c r="AL85" s="157"/>
      <c r="AM85" s="158">
        <v>1.0003396758275733</v>
      </c>
      <c r="AN85" s="159"/>
    </row>
    <row r="86" spans="1:40">
      <c r="A86" s="160"/>
      <c r="B86" s="161"/>
      <c r="C86" s="161"/>
      <c r="D86" s="162"/>
      <c r="E86" s="162"/>
      <c r="F86" s="162"/>
      <c r="G86" s="162"/>
      <c r="H86" s="162"/>
      <c r="I86" s="162"/>
      <c r="J86" s="162"/>
      <c r="K86" s="162"/>
      <c r="L86" s="162"/>
      <c r="M86" s="162"/>
      <c r="N86" s="162"/>
      <c r="O86" s="162"/>
      <c r="P86" s="162"/>
      <c r="Q86" s="162"/>
      <c r="R86" s="162"/>
      <c r="S86" s="161"/>
      <c r="T86" s="163"/>
      <c r="U86" s="164"/>
      <c r="V86" s="164"/>
      <c r="W86" s="164"/>
      <c r="X86" s="164"/>
      <c r="Y86" s="164"/>
      <c r="Z86" s="164"/>
      <c r="AA86" s="164"/>
      <c r="AB86" s="164"/>
      <c r="AC86" s="164"/>
      <c r="AD86" s="164"/>
      <c r="AE86" s="164"/>
      <c r="AF86" s="164"/>
      <c r="AG86" s="164"/>
      <c r="AH86" s="164"/>
      <c r="AI86" s="164"/>
      <c r="AJ86" s="164"/>
      <c r="AK86" s="164"/>
      <c r="AL86" s="164"/>
      <c r="AM86" s="161"/>
      <c r="AN86" s="163"/>
    </row>
    <row r="87" spans="1:40">
      <c r="A87" s="169" t="s">
        <v>406</v>
      </c>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dimension ref="A1:I25"/>
  <sheetViews>
    <sheetView topLeftCell="A3" zoomScale="80" zoomScaleNormal="80" workbookViewId="0">
      <selection activeCell="K13" sqref="K13"/>
    </sheetView>
  </sheetViews>
  <sheetFormatPr defaultRowHeight="15"/>
  <cols>
    <col min="1" max="1" width="33.42578125" bestFit="1" customWidth="1"/>
    <col min="2" max="2" width="36.28515625" customWidth="1"/>
    <col min="3" max="3" width="29.85546875" customWidth="1"/>
    <col min="4" max="4" width="26" customWidth="1"/>
    <col min="5" max="5" width="27.28515625" customWidth="1"/>
    <col min="6" max="8" width="30.85546875" customWidth="1"/>
    <col min="9" max="9" width="33.42578125" bestFit="1" customWidth="1"/>
    <col min="10" max="13" width="25.85546875" customWidth="1"/>
  </cols>
  <sheetData>
    <row r="1" spans="1:9" s="44" customFormat="1" ht="19.5" customHeight="1">
      <c r="A1" s="44" t="s">
        <v>247</v>
      </c>
    </row>
    <row r="2" spans="1:9" s="123" customFormat="1" ht="19.5" customHeight="1">
      <c r="B2" s="123" t="s">
        <v>24</v>
      </c>
      <c r="I2" s="556" t="s">
        <v>250</v>
      </c>
    </row>
    <row r="3" spans="1:9" s="124" customFormat="1" ht="36" customHeight="1" thickBot="1">
      <c r="I3" s="557"/>
    </row>
    <row r="4" spans="1:9" s="49" customFormat="1" ht="36" customHeight="1">
      <c r="A4" s="47" t="s">
        <v>28</v>
      </c>
      <c r="B4" s="45" t="s">
        <v>25</v>
      </c>
      <c r="C4" s="554" t="s">
        <v>26</v>
      </c>
      <c r="D4" s="555"/>
      <c r="E4" s="555"/>
      <c r="F4" s="555"/>
      <c r="G4" s="555"/>
      <c r="H4" s="46" t="s">
        <v>27</v>
      </c>
      <c r="I4" s="47" t="s">
        <v>28</v>
      </c>
    </row>
    <row r="5" spans="1:9" s="58" customFormat="1" ht="32.25" customHeight="1">
      <c r="A5" s="54" t="s">
        <v>248</v>
      </c>
      <c r="B5" s="50" t="s">
        <v>31</v>
      </c>
      <c r="C5" s="51" t="s">
        <v>32</v>
      </c>
      <c r="D5" s="52" t="s">
        <v>33</v>
      </c>
      <c r="E5" s="52" t="s">
        <v>34</v>
      </c>
      <c r="F5" s="52" t="s">
        <v>35</v>
      </c>
      <c r="G5" s="52" t="s">
        <v>36</v>
      </c>
      <c r="H5" s="53" t="s">
        <v>37</v>
      </c>
      <c r="I5" s="54" t="s">
        <v>248</v>
      </c>
    </row>
    <row r="6" spans="1:9" s="58" customFormat="1" ht="15.75">
      <c r="A6" s="63"/>
      <c r="B6" s="59"/>
      <c r="C6" s="60"/>
      <c r="D6" s="61"/>
      <c r="E6" s="61"/>
      <c r="F6" s="61"/>
      <c r="G6" s="61"/>
      <c r="H6" s="62"/>
      <c r="I6" s="63"/>
    </row>
    <row r="7" spans="1:9" s="58" customFormat="1" ht="15.75">
      <c r="A7" s="71" t="s">
        <v>66</v>
      </c>
      <c r="B7" s="67"/>
      <c r="C7" s="68"/>
      <c r="D7" s="69"/>
      <c r="E7" s="69"/>
      <c r="F7" s="69"/>
      <c r="G7" s="69"/>
      <c r="H7" s="70"/>
      <c r="I7" s="71" t="s">
        <v>66</v>
      </c>
    </row>
    <row r="8" spans="1:9" s="86" customFormat="1" ht="25.5">
      <c r="A8" s="71" t="s">
        <v>80</v>
      </c>
      <c r="B8" s="78" t="s">
        <v>69</v>
      </c>
      <c r="C8" s="79" t="s">
        <v>76</v>
      </c>
      <c r="D8" s="80" t="s">
        <v>76</v>
      </c>
      <c r="E8" s="80" t="s">
        <v>77</v>
      </c>
      <c r="F8" s="80" t="s">
        <v>78</v>
      </c>
      <c r="G8" s="80" t="s">
        <v>76</v>
      </c>
      <c r="H8" s="81" t="s">
        <v>79</v>
      </c>
      <c r="I8" s="71" t="s">
        <v>80</v>
      </c>
    </row>
    <row r="9" spans="1:9" s="86" customFormat="1" ht="51">
      <c r="A9" s="91" t="s">
        <v>94</v>
      </c>
      <c r="B9" s="87" t="s">
        <v>69</v>
      </c>
      <c r="C9" s="88" t="s">
        <v>91</v>
      </c>
      <c r="D9" s="89" t="s">
        <v>92</v>
      </c>
      <c r="E9" s="89" t="s">
        <v>93</v>
      </c>
      <c r="F9" s="89" t="s">
        <v>78</v>
      </c>
      <c r="G9" s="89" t="s">
        <v>93</v>
      </c>
      <c r="H9" s="90" t="s">
        <v>79</v>
      </c>
      <c r="I9" s="91" t="s">
        <v>94</v>
      </c>
    </row>
    <row r="10" spans="1:9" s="86" customFormat="1" ht="31.5">
      <c r="A10" s="91" t="s">
        <v>102</v>
      </c>
      <c r="B10" s="87" t="s">
        <v>98</v>
      </c>
      <c r="C10" s="93" t="s">
        <v>99</v>
      </c>
      <c r="D10" s="89" t="s">
        <v>100</v>
      </c>
      <c r="E10" s="89" t="s">
        <v>100</v>
      </c>
      <c r="F10" s="89" t="s">
        <v>78</v>
      </c>
      <c r="G10" s="89" t="s">
        <v>101</v>
      </c>
      <c r="H10" s="90" t="s">
        <v>79</v>
      </c>
      <c r="I10" s="91" t="s">
        <v>102</v>
      </c>
    </row>
    <row r="11" spans="1:9" s="86" customFormat="1" ht="38.25">
      <c r="A11" s="91" t="s">
        <v>112</v>
      </c>
      <c r="B11" s="87" t="s">
        <v>108</v>
      </c>
      <c r="C11" s="93" t="s">
        <v>109</v>
      </c>
      <c r="D11" s="94" t="s">
        <v>110</v>
      </c>
      <c r="E11" s="94" t="s">
        <v>111</v>
      </c>
      <c r="F11" s="89" t="s">
        <v>78</v>
      </c>
      <c r="G11" s="94" t="s">
        <v>110</v>
      </c>
      <c r="H11" s="90" t="s">
        <v>79</v>
      </c>
      <c r="I11" s="91" t="s">
        <v>112</v>
      </c>
    </row>
    <row r="12" spans="1:9" s="86" customFormat="1" ht="42.75" customHeight="1">
      <c r="A12" s="91" t="s">
        <v>119</v>
      </c>
      <c r="B12" s="87" t="s">
        <v>69</v>
      </c>
      <c r="C12" s="96" t="s">
        <v>118</v>
      </c>
      <c r="D12" s="94" t="s">
        <v>118</v>
      </c>
      <c r="E12" s="94" t="s">
        <v>118</v>
      </c>
      <c r="F12" s="89" t="s">
        <v>78</v>
      </c>
      <c r="G12" s="94" t="s">
        <v>118</v>
      </c>
      <c r="H12" s="90" t="s">
        <v>79</v>
      </c>
      <c r="I12" s="91" t="s">
        <v>119</v>
      </c>
    </row>
    <row r="13" spans="1:9" s="86" customFormat="1" ht="38.25">
      <c r="A13" s="91" t="s">
        <v>131</v>
      </c>
      <c r="B13" s="87" t="s">
        <v>69</v>
      </c>
      <c r="C13" s="97" t="s">
        <v>128</v>
      </c>
      <c r="D13" s="89" t="s">
        <v>129</v>
      </c>
      <c r="E13" s="94" t="s">
        <v>130</v>
      </c>
      <c r="F13" s="89" t="s">
        <v>78</v>
      </c>
      <c r="G13" s="94" t="s">
        <v>130</v>
      </c>
      <c r="H13" s="90" t="s">
        <v>79</v>
      </c>
      <c r="I13" s="91" t="s">
        <v>131</v>
      </c>
    </row>
    <row r="14" spans="1:9" s="86" customFormat="1" ht="38.25">
      <c r="A14" s="91" t="s">
        <v>139</v>
      </c>
      <c r="B14" s="87" t="s">
        <v>135</v>
      </c>
      <c r="C14" s="93" t="s">
        <v>136</v>
      </c>
      <c r="D14" s="94" t="s">
        <v>137</v>
      </c>
      <c r="E14" s="94" t="s">
        <v>137</v>
      </c>
      <c r="F14" s="89" t="s">
        <v>78</v>
      </c>
      <c r="G14" s="94" t="s">
        <v>138</v>
      </c>
      <c r="H14" s="90" t="s">
        <v>79</v>
      </c>
      <c r="I14" s="91" t="s">
        <v>139</v>
      </c>
    </row>
    <row r="15" spans="1:9" s="86" customFormat="1" ht="25.5">
      <c r="A15" s="71" t="s">
        <v>151</v>
      </c>
      <c r="B15" s="99" t="s">
        <v>149</v>
      </c>
      <c r="C15" s="88" t="s">
        <v>150</v>
      </c>
      <c r="D15" s="89" t="s">
        <v>150</v>
      </c>
      <c r="E15" s="89" t="s">
        <v>150</v>
      </c>
      <c r="F15" s="89" t="s">
        <v>78</v>
      </c>
      <c r="G15" s="89" t="s">
        <v>150</v>
      </c>
      <c r="H15" s="90" t="s">
        <v>79</v>
      </c>
      <c r="I15" s="71" t="s">
        <v>151</v>
      </c>
    </row>
    <row r="16" spans="1:9" s="86" customFormat="1" ht="63.75">
      <c r="A16" s="91" t="s">
        <v>160</v>
      </c>
      <c r="B16" s="100" t="s">
        <v>155</v>
      </c>
      <c r="C16" s="88" t="s">
        <v>156</v>
      </c>
      <c r="D16" s="89" t="s">
        <v>157</v>
      </c>
      <c r="E16" s="89" t="s">
        <v>158</v>
      </c>
      <c r="F16" s="89" t="s">
        <v>78</v>
      </c>
      <c r="G16" s="89" t="s">
        <v>159</v>
      </c>
      <c r="H16" s="90" t="s">
        <v>79</v>
      </c>
      <c r="I16" s="91" t="s">
        <v>160</v>
      </c>
    </row>
    <row r="17" spans="1:9" s="86" customFormat="1" ht="38.25">
      <c r="A17" s="71" t="s">
        <v>169</v>
      </c>
      <c r="B17" s="78" t="s">
        <v>69</v>
      </c>
      <c r="C17" s="88" t="s">
        <v>69</v>
      </c>
      <c r="D17" s="89" t="s">
        <v>69</v>
      </c>
      <c r="E17" s="89" t="s">
        <v>168</v>
      </c>
      <c r="F17" s="89" t="s">
        <v>78</v>
      </c>
      <c r="G17" s="89" t="s">
        <v>69</v>
      </c>
      <c r="H17" s="90" t="s">
        <v>79</v>
      </c>
      <c r="I17" s="71" t="s">
        <v>169</v>
      </c>
    </row>
    <row r="18" spans="1:9" s="86" customFormat="1" ht="25.5">
      <c r="A18" s="91" t="s">
        <v>176</v>
      </c>
      <c r="B18" s="103" t="s">
        <v>175</v>
      </c>
      <c r="C18" s="104" t="s">
        <v>175</v>
      </c>
      <c r="D18" s="105" t="s">
        <v>175</v>
      </c>
      <c r="E18" s="105" t="s">
        <v>175</v>
      </c>
      <c r="F18" s="89" t="s">
        <v>78</v>
      </c>
      <c r="G18" s="105" t="s">
        <v>175</v>
      </c>
      <c r="H18" s="106"/>
      <c r="I18" s="91" t="s">
        <v>176</v>
      </c>
    </row>
    <row r="19" spans="1:9" s="86" customFormat="1" ht="25.5">
      <c r="A19" s="91" t="s">
        <v>186</v>
      </c>
      <c r="B19" s="87" t="s">
        <v>185</v>
      </c>
      <c r="C19" s="93" t="s">
        <v>150</v>
      </c>
      <c r="D19" s="94" t="s">
        <v>150</v>
      </c>
      <c r="E19" s="94" t="s">
        <v>150</v>
      </c>
      <c r="F19" s="89" t="s">
        <v>78</v>
      </c>
      <c r="G19" s="94" t="s">
        <v>150</v>
      </c>
      <c r="H19" s="90" t="s">
        <v>79</v>
      </c>
      <c r="I19" s="91" t="s">
        <v>186</v>
      </c>
    </row>
    <row r="20" spans="1:9" s="86" customFormat="1" ht="31.5">
      <c r="A20" s="71" t="s">
        <v>192</v>
      </c>
      <c r="B20" s="103" t="s">
        <v>190</v>
      </c>
      <c r="C20" s="93" t="s">
        <v>191</v>
      </c>
      <c r="D20" s="94" t="s">
        <v>191</v>
      </c>
      <c r="E20" s="94" t="s">
        <v>191</v>
      </c>
      <c r="F20" s="89" t="s">
        <v>78</v>
      </c>
      <c r="G20" s="94" t="s">
        <v>191</v>
      </c>
      <c r="H20" s="90"/>
      <c r="I20" s="71" t="s">
        <v>192</v>
      </c>
    </row>
    <row r="21" spans="1:9" s="86" customFormat="1" ht="47.25">
      <c r="A21" s="91" t="s">
        <v>198</v>
      </c>
      <c r="B21" s="103" t="s">
        <v>196</v>
      </c>
      <c r="C21" s="88" t="s">
        <v>197</v>
      </c>
      <c r="D21" s="89" t="s">
        <v>197</v>
      </c>
      <c r="E21" s="89" t="s">
        <v>197</v>
      </c>
      <c r="F21" s="89" t="s">
        <v>78</v>
      </c>
      <c r="G21" s="89" t="s">
        <v>197</v>
      </c>
      <c r="H21" s="90" t="s">
        <v>79</v>
      </c>
      <c r="I21" s="91" t="s">
        <v>198</v>
      </c>
    </row>
    <row r="22" spans="1:9" s="86" customFormat="1" ht="31.5">
      <c r="A22" s="91" t="s">
        <v>209</v>
      </c>
      <c r="B22" s="110" t="s">
        <v>69</v>
      </c>
      <c r="C22" s="93" t="s">
        <v>208</v>
      </c>
      <c r="D22" s="94" t="s">
        <v>208</v>
      </c>
      <c r="E22" s="94" t="s">
        <v>208</v>
      </c>
      <c r="F22" s="89" t="s">
        <v>78</v>
      </c>
      <c r="G22" s="94" t="s">
        <v>208</v>
      </c>
      <c r="H22" s="106"/>
      <c r="I22" s="91" t="s">
        <v>209</v>
      </c>
    </row>
    <row r="23" spans="1:9" ht="31.5">
      <c r="A23" s="91" t="s">
        <v>217</v>
      </c>
      <c r="B23" s="103" t="s">
        <v>213</v>
      </c>
      <c r="C23" s="104" t="s">
        <v>214</v>
      </c>
      <c r="D23" s="105" t="s">
        <v>214</v>
      </c>
      <c r="E23" s="105" t="s">
        <v>214</v>
      </c>
      <c r="F23" s="105" t="s">
        <v>215</v>
      </c>
      <c r="G23" s="105" t="s">
        <v>216</v>
      </c>
      <c r="H23" s="106"/>
      <c r="I23" s="91" t="s">
        <v>217</v>
      </c>
    </row>
    <row r="24" spans="1:9" ht="25.5">
      <c r="A24" s="91" t="s">
        <v>226</v>
      </c>
      <c r="B24" s="103" t="s">
        <v>225</v>
      </c>
      <c r="C24" s="104" t="s">
        <v>225</v>
      </c>
      <c r="D24" s="105" t="s">
        <v>225</v>
      </c>
      <c r="E24" s="105" t="s">
        <v>225</v>
      </c>
      <c r="F24" s="89" t="s">
        <v>78</v>
      </c>
      <c r="G24" s="105" t="s">
        <v>225</v>
      </c>
      <c r="H24" s="90"/>
      <c r="I24" s="91" t="s">
        <v>226</v>
      </c>
    </row>
    <row r="25" spans="1:9" ht="16.5" thickBot="1">
      <c r="A25" s="117" t="s">
        <v>235</v>
      </c>
      <c r="B25" s="113"/>
      <c r="C25" s="114"/>
      <c r="D25" s="115"/>
      <c r="E25" s="115"/>
      <c r="F25" s="115"/>
      <c r="G25" s="115"/>
      <c r="H25" s="116"/>
      <c r="I25" s="117" t="s">
        <v>235</v>
      </c>
    </row>
  </sheetData>
  <mergeCells count="2">
    <mergeCell ref="C4:G4"/>
    <mergeCell ref="I2:I3"/>
  </mergeCells>
  <pageMargins left="0.7" right="0.7" top="0.75" bottom="0.75" header="0.3" footer="0.3"/>
  <drawing r:id="rId1"/>
  <legacyDrawing r:id="rId2"/>
</worksheet>
</file>

<file path=xl/worksheets/sheet4.xml><?xml version="1.0" encoding="utf-8"?>
<worksheet xmlns="http://schemas.openxmlformats.org/spreadsheetml/2006/main" xmlns:r="http://schemas.openxmlformats.org/officeDocument/2006/relationships">
  <dimension ref="A1:O26"/>
  <sheetViews>
    <sheetView topLeftCell="G15" zoomScale="80" zoomScaleNormal="80" workbookViewId="0">
      <selection activeCell="P10" sqref="P10"/>
    </sheetView>
  </sheetViews>
  <sheetFormatPr defaultRowHeight="15"/>
  <cols>
    <col min="1" max="1" width="33.42578125" bestFit="1" customWidth="1"/>
    <col min="2" max="2" width="31.140625" customWidth="1"/>
    <col min="3" max="3" width="30.140625" customWidth="1"/>
    <col min="4" max="4" width="29.5703125" customWidth="1"/>
    <col min="5" max="5" width="28.5703125" customWidth="1"/>
    <col min="6" max="6" width="32.42578125" customWidth="1"/>
    <col min="7" max="7" width="29.42578125" customWidth="1"/>
    <col min="8" max="8" width="30.5703125" customWidth="1"/>
    <col min="9" max="9" width="30.140625" customWidth="1"/>
    <col min="10" max="10" width="30.7109375" customWidth="1"/>
    <col min="11" max="11" width="36.7109375" customWidth="1"/>
    <col min="12" max="12" width="31" customWidth="1"/>
    <col min="13" max="13" width="30.5703125" customWidth="1"/>
    <col min="14" max="14" width="30.140625" customWidth="1"/>
    <col min="15" max="15" width="33.42578125" bestFit="1" customWidth="1"/>
    <col min="16" max="21" width="25.85546875" customWidth="1"/>
  </cols>
  <sheetData>
    <row r="1" spans="1:15" s="44" customFormat="1" ht="19.5" customHeight="1">
      <c r="A1" s="44" t="s">
        <v>249</v>
      </c>
    </row>
    <row r="2" spans="1:15" s="125" customFormat="1" ht="19.5" customHeight="1">
      <c r="N2" s="123"/>
      <c r="O2" s="556" t="s">
        <v>251</v>
      </c>
    </row>
    <row r="3" spans="1:15" s="124" customFormat="1" ht="36" customHeight="1" thickBot="1">
      <c r="O3" s="557"/>
    </row>
    <row r="4" spans="1:15" s="49" customFormat="1" ht="20.25">
      <c r="A4" s="47" t="s">
        <v>28</v>
      </c>
      <c r="B4" s="558" t="s">
        <v>29</v>
      </c>
      <c r="C4" s="559"/>
      <c r="D4" s="559" t="s">
        <v>30</v>
      </c>
      <c r="E4" s="559"/>
      <c r="F4" s="559"/>
      <c r="G4" s="559"/>
      <c r="H4" s="559"/>
      <c r="I4" s="559"/>
      <c r="J4" s="559"/>
      <c r="K4" s="559"/>
      <c r="L4" s="559"/>
      <c r="M4" s="559"/>
      <c r="N4" s="559"/>
      <c r="O4" s="48" t="s">
        <v>28</v>
      </c>
    </row>
    <row r="5" spans="1:15" s="58" customFormat="1" ht="32.25" customHeight="1">
      <c r="A5" s="54" t="s">
        <v>38</v>
      </c>
      <c r="B5" s="55" t="s">
        <v>39</v>
      </c>
      <c r="C5" s="56" t="s">
        <v>40</v>
      </c>
      <c r="D5" s="56" t="s">
        <v>41</v>
      </c>
      <c r="E5" s="56" t="s">
        <v>42</v>
      </c>
      <c r="F5" s="56" t="s">
        <v>43</v>
      </c>
      <c r="G5" s="56" t="s">
        <v>44</v>
      </c>
      <c r="H5" s="56" t="s">
        <v>45</v>
      </c>
      <c r="I5" s="56" t="s">
        <v>46</v>
      </c>
      <c r="J5" s="56" t="s">
        <v>47</v>
      </c>
      <c r="K5" s="56" t="s">
        <v>48</v>
      </c>
      <c r="L5" s="56" t="s">
        <v>49</v>
      </c>
      <c r="M5" s="56" t="s">
        <v>50</v>
      </c>
      <c r="N5" s="57" t="s">
        <v>51</v>
      </c>
      <c r="O5" s="54" t="s">
        <v>38</v>
      </c>
    </row>
    <row r="6" spans="1:15" s="58" customFormat="1" ht="47.25">
      <c r="A6" s="63" t="s">
        <v>52</v>
      </c>
      <c r="B6" s="64" t="s">
        <v>53</v>
      </c>
      <c r="C6" s="65" t="s">
        <v>54</v>
      </c>
      <c r="D6" s="65" t="s">
        <v>55</v>
      </c>
      <c r="E6" s="65" t="s">
        <v>56</v>
      </c>
      <c r="F6" s="65" t="s">
        <v>57</v>
      </c>
      <c r="G6" s="65" t="s">
        <v>58</v>
      </c>
      <c r="H6" s="65" t="s">
        <v>59</v>
      </c>
      <c r="I6" s="65" t="s">
        <v>60</v>
      </c>
      <c r="J6" s="65" t="s">
        <v>61</v>
      </c>
      <c r="K6" s="65" t="s">
        <v>62</v>
      </c>
      <c r="L6" s="65" t="s">
        <v>63</v>
      </c>
      <c r="M6" s="65" t="s">
        <v>64</v>
      </c>
      <c r="N6" s="66" t="s">
        <v>65</v>
      </c>
      <c r="O6" s="63" t="s">
        <v>52</v>
      </c>
    </row>
    <row r="7" spans="1:15" s="58" customFormat="1" ht="38.25">
      <c r="A7" s="71" t="s">
        <v>66</v>
      </c>
      <c r="B7" s="72" t="s">
        <v>67</v>
      </c>
      <c r="C7" s="73" t="s">
        <v>68</v>
      </c>
      <c r="D7" s="74" t="s">
        <v>69</v>
      </c>
      <c r="E7" s="73" t="s">
        <v>70</v>
      </c>
      <c r="F7" s="75" t="s">
        <v>69</v>
      </c>
      <c r="G7" s="73" t="s">
        <v>71</v>
      </c>
      <c r="H7" s="75" t="s">
        <v>69</v>
      </c>
      <c r="I7" s="73" t="s">
        <v>72</v>
      </c>
      <c r="J7" s="75" t="s">
        <v>69</v>
      </c>
      <c r="K7" s="75" t="s">
        <v>69</v>
      </c>
      <c r="L7" s="75" t="s">
        <v>73</v>
      </c>
      <c r="M7" s="76" t="s">
        <v>74</v>
      </c>
      <c r="N7" s="77" t="s">
        <v>75</v>
      </c>
      <c r="O7" s="71" t="s">
        <v>66</v>
      </c>
    </row>
    <row r="8" spans="1:15" s="86" customFormat="1" ht="38.25">
      <c r="A8" s="71" t="s">
        <v>80</v>
      </c>
      <c r="B8" s="82" t="s">
        <v>81</v>
      </c>
      <c r="C8" s="83" t="s">
        <v>82</v>
      </c>
      <c r="D8" s="74" t="s">
        <v>69</v>
      </c>
      <c r="E8" s="83" t="s">
        <v>83</v>
      </c>
      <c r="F8" s="83" t="s">
        <v>84</v>
      </c>
      <c r="G8" s="83" t="s">
        <v>85</v>
      </c>
      <c r="H8" s="74" t="s">
        <v>69</v>
      </c>
      <c r="I8" s="83" t="s">
        <v>86</v>
      </c>
      <c r="J8" s="74" t="s">
        <v>69</v>
      </c>
      <c r="K8" s="74" t="s">
        <v>87</v>
      </c>
      <c r="L8" s="74" t="s">
        <v>88</v>
      </c>
      <c r="M8" s="84" t="s">
        <v>89</v>
      </c>
      <c r="N8" s="85" t="s">
        <v>90</v>
      </c>
      <c r="O8" s="71" t="s">
        <v>80</v>
      </c>
    </row>
    <row r="9" spans="1:15" s="86" customFormat="1" ht="38.25">
      <c r="A9" s="91" t="s">
        <v>94</v>
      </c>
      <c r="B9" s="82" t="s">
        <v>81</v>
      </c>
      <c r="C9" s="83" t="s">
        <v>82</v>
      </c>
      <c r="D9" s="74" t="s">
        <v>69</v>
      </c>
      <c r="E9" s="83" t="s">
        <v>83</v>
      </c>
      <c r="F9" s="74" t="s">
        <v>69</v>
      </c>
      <c r="G9" s="83" t="s">
        <v>95</v>
      </c>
      <c r="H9" s="74" t="s">
        <v>69</v>
      </c>
      <c r="I9" s="74" t="s">
        <v>69</v>
      </c>
      <c r="J9" s="74" t="s">
        <v>69</v>
      </c>
      <c r="K9" s="92" t="s">
        <v>69</v>
      </c>
      <c r="L9" s="74" t="s">
        <v>96</v>
      </c>
      <c r="M9" s="84" t="s">
        <v>97</v>
      </c>
      <c r="N9" s="85" t="s">
        <v>90</v>
      </c>
      <c r="O9" s="91" t="s">
        <v>94</v>
      </c>
    </row>
    <row r="10" spans="1:15" s="86" customFormat="1" ht="38.25">
      <c r="A10" s="91" t="s">
        <v>102</v>
      </c>
      <c r="B10" s="82" t="s">
        <v>81</v>
      </c>
      <c r="C10" s="83" t="s">
        <v>103</v>
      </c>
      <c r="D10" s="74" t="s">
        <v>69</v>
      </c>
      <c r="E10" s="74" t="s">
        <v>104</v>
      </c>
      <c r="F10" s="83" t="s">
        <v>105</v>
      </c>
      <c r="G10" s="74" t="s">
        <v>69</v>
      </c>
      <c r="H10" s="74" t="s">
        <v>69</v>
      </c>
      <c r="I10" s="83" t="s">
        <v>106</v>
      </c>
      <c r="J10" s="74" t="s">
        <v>69</v>
      </c>
      <c r="K10" s="74" t="s">
        <v>90</v>
      </c>
      <c r="L10" s="74" t="s">
        <v>96</v>
      </c>
      <c r="M10" s="83" t="s">
        <v>107</v>
      </c>
      <c r="N10" s="85" t="s">
        <v>90</v>
      </c>
      <c r="O10" s="91" t="s">
        <v>102</v>
      </c>
    </row>
    <row r="11" spans="1:15" s="86" customFormat="1" ht="38.25">
      <c r="A11" s="91" t="s">
        <v>112</v>
      </c>
      <c r="B11" s="82" t="s">
        <v>113</v>
      </c>
      <c r="C11" s="83" t="s">
        <v>114</v>
      </c>
      <c r="D11" s="74" t="s">
        <v>69</v>
      </c>
      <c r="E11" s="95" t="s">
        <v>69</v>
      </c>
      <c r="F11" s="74" t="s">
        <v>69</v>
      </c>
      <c r="G11" s="84" t="s">
        <v>115</v>
      </c>
      <c r="H11" s="74" t="s">
        <v>69</v>
      </c>
      <c r="I11" s="83" t="s">
        <v>116</v>
      </c>
      <c r="J11" s="74" t="s">
        <v>69</v>
      </c>
      <c r="K11" s="92" t="s">
        <v>69</v>
      </c>
      <c r="L11" s="74" t="s">
        <v>117</v>
      </c>
      <c r="M11" s="83" t="s">
        <v>114</v>
      </c>
      <c r="N11" s="85" t="s">
        <v>90</v>
      </c>
      <c r="O11" s="91" t="s">
        <v>112</v>
      </c>
    </row>
    <row r="12" spans="1:15" s="86" customFormat="1" ht="42.75" customHeight="1">
      <c r="A12" s="91" t="s">
        <v>119</v>
      </c>
      <c r="B12" s="82" t="s">
        <v>120</v>
      </c>
      <c r="C12" s="83" t="s">
        <v>121</v>
      </c>
      <c r="D12" s="74" t="s">
        <v>69</v>
      </c>
      <c r="E12" s="83" t="s">
        <v>122</v>
      </c>
      <c r="F12" s="83" t="s">
        <v>123</v>
      </c>
      <c r="G12" s="74" t="s">
        <v>69</v>
      </c>
      <c r="H12" s="83" t="s">
        <v>124</v>
      </c>
      <c r="I12" s="74" t="s">
        <v>69</v>
      </c>
      <c r="J12" s="74" t="s">
        <v>69</v>
      </c>
      <c r="K12" s="92" t="s">
        <v>125</v>
      </c>
      <c r="L12" s="83" t="s">
        <v>126</v>
      </c>
      <c r="M12" s="83" t="s">
        <v>127</v>
      </c>
      <c r="N12" s="85" t="s">
        <v>90</v>
      </c>
      <c r="O12" s="91" t="s">
        <v>119</v>
      </c>
    </row>
    <row r="13" spans="1:15" s="86" customFormat="1" ht="38.25">
      <c r="A13" s="91" t="s">
        <v>131</v>
      </c>
      <c r="B13" s="82" t="s">
        <v>132</v>
      </c>
      <c r="C13" s="74" t="s">
        <v>133</v>
      </c>
      <c r="D13" s="74" t="s">
        <v>69</v>
      </c>
      <c r="E13" s="74" t="s">
        <v>104</v>
      </c>
      <c r="F13" s="74" t="s">
        <v>69</v>
      </c>
      <c r="G13" s="74" t="s">
        <v>69</v>
      </c>
      <c r="H13" s="74" t="s">
        <v>69</v>
      </c>
      <c r="I13" s="74" t="s">
        <v>69</v>
      </c>
      <c r="J13" s="74" t="s">
        <v>69</v>
      </c>
      <c r="K13" s="92" t="s">
        <v>134</v>
      </c>
      <c r="L13" s="74" t="s">
        <v>133</v>
      </c>
      <c r="M13" s="74" t="s">
        <v>90</v>
      </c>
      <c r="N13" s="98" t="s">
        <v>90</v>
      </c>
      <c r="O13" s="91" t="s">
        <v>131</v>
      </c>
    </row>
    <row r="14" spans="1:15" s="86" customFormat="1" ht="51">
      <c r="A14" s="91" t="s">
        <v>139</v>
      </c>
      <c r="B14" s="82" t="s">
        <v>140</v>
      </c>
      <c r="C14" s="83" t="s">
        <v>141</v>
      </c>
      <c r="D14" s="83" t="s">
        <v>142</v>
      </c>
      <c r="E14" s="74" t="s">
        <v>143</v>
      </c>
      <c r="F14" s="83" t="s">
        <v>144</v>
      </c>
      <c r="G14" s="74" t="s">
        <v>69</v>
      </c>
      <c r="H14" s="83" t="s">
        <v>145</v>
      </c>
      <c r="I14" s="74" t="s">
        <v>69</v>
      </c>
      <c r="J14" s="74" t="s">
        <v>69</v>
      </c>
      <c r="K14" s="92" t="s">
        <v>146</v>
      </c>
      <c r="L14" s="74" t="s">
        <v>147</v>
      </c>
      <c r="M14" s="83" t="s">
        <v>148</v>
      </c>
      <c r="N14" s="98" t="s">
        <v>90</v>
      </c>
      <c r="O14" s="91" t="s">
        <v>139</v>
      </c>
    </row>
    <row r="15" spans="1:15" s="86" customFormat="1" ht="38.25">
      <c r="A15" s="71" t="s">
        <v>151</v>
      </c>
      <c r="B15" s="82" t="s">
        <v>90</v>
      </c>
      <c r="C15" s="83" t="s">
        <v>152</v>
      </c>
      <c r="D15" s="83" t="s">
        <v>153</v>
      </c>
      <c r="E15" s="74" t="s">
        <v>69</v>
      </c>
      <c r="F15" s="83" t="s">
        <v>154</v>
      </c>
      <c r="G15" s="74" t="s">
        <v>69</v>
      </c>
      <c r="H15" s="74" t="s">
        <v>69</v>
      </c>
      <c r="I15" s="74" t="s">
        <v>69</v>
      </c>
      <c r="J15" s="74" t="s">
        <v>69</v>
      </c>
      <c r="K15" s="92" t="s">
        <v>69</v>
      </c>
      <c r="L15" s="74" t="s">
        <v>90</v>
      </c>
      <c r="M15" s="92" t="s">
        <v>90</v>
      </c>
      <c r="N15" s="85" t="s">
        <v>90</v>
      </c>
      <c r="O15" s="71" t="s">
        <v>151</v>
      </c>
    </row>
    <row r="16" spans="1:15" s="86" customFormat="1" ht="51">
      <c r="A16" s="91" t="s">
        <v>160</v>
      </c>
      <c r="B16" s="82" t="s">
        <v>161</v>
      </c>
      <c r="C16" s="74" t="s">
        <v>90</v>
      </c>
      <c r="D16" s="74" t="s">
        <v>69</v>
      </c>
      <c r="E16" s="83" t="s">
        <v>162</v>
      </c>
      <c r="F16" s="74" t="s">
        <v>69</v>
      </c>
      <c r="G16" s="83" t="s">
        <v>163</v>
      </c>
      <c r="H16" s="74" t="s">
        <v>69</v>
      </c>
      <c r="I16" s="83" t="s">
        <v>164</v>
      </c>
      <c r="J16" s="74" t="s">
        <v>69</v>
      </c>
      <c r="K16" s="101" t="s">
        <v>165</v>
      </c>
      <c r="L16" s="74" t="s">
        <v>166</v>
      </c>
      <c r="M16" s="84" t="s">
        <v>167</v>
      </c>
      <c r="N16" s="85" t="s">
        <v>90</v>
      </c>
      <c r="O16" s="91" t="s">
        <v>160</v>
      </c>
    </row>
    <row r="17" spans="1:15" s="86" customFormat="1" ht="38.25">
      <c r="A17" s="71" t="s">
        <v>169</v>
      </c>
      <c r="B17" s="102" t="s">
        <v>170</v>
      </c>
      <c r="C17" s="83" t="s">
        <v>171</v>
      </c>
      <c r="D17" s="74" t="s">
        <v>69</v>
      </c>
      <c r="E17" s="83" t="s">
        <v>162</v>
      </c>
      <c r="F17" s="83" t="s">
        <v>172</v>
      </c>
      <c r="G17" s="74" t="s">
        <v>69</v>
      </c>
      <c r="H17" s="83" t="s">
        <v>173</v>
      </c>
      <c r="I17" s="74" t="s">
        <v>69</v>
      </c>
      <c r="J17" s="74" t="s">
        <v>69</v>
      </c>
      <c r="K17" s="92" t="s">
        <v>69</v>
      </c>
      <c r="L17" s="83" t="s">
        <v>170</v>
      </c>
      <c r="M17" s="83" t="s">
        <v>174</v>
      </c>
      <c r="N17" s="85" t="s">
        <v>90</v>
      </c>
      <c r="O17" s="71" t="s">
        <v>169</v>
      </c>
    </row>
    <row r="18" spans="1:15" s="86" customFormat="1" ht="51">
      <c r="A18" s="91" t="s">
        <v>176</v>
      </c>
      <c r="B18" s="82" t="s">
        <v>177</v>
      </c>
      <c r="C18" s="83" t="s">
        <v>178</v>
      </c>
      <c r="D18" s="83" t="s">
        <v>153</v>
      </c>
      <c r="E18" s="83" t="s">
        <v>179</v>
      </c>
      <c r="F18" s="83" t="s">
        <v>180</v>
      </c>
      <c r="G18" s="74" t="s">
        <v>69</v>
      </c>
      <c r="H18" s="74" t="s">
        <v>69</v>
      </c>
      <c r="I18" s="74" t="s">
        <v>69</v>
      </c>
      <c r="J18" s="83" t="s">
        <v>181</v>
      </c>
      <c r="K18" s="101" t="s">
        <v>182</v>
      </c>
      <c r="L18" s="83" t="s">
        <v>183</v>
      </c>
      <c r="M18" s="83" t="s">
        <v>184</v>
      </c>
      <c r="N18" s="107" t="s">
        <v>79</v>
      </c>
      <c r="O18" s="91" t="s">
        <v>176</v>
      </c>
    </row>
    <row r="19" spans="1:15" s="86" customFormat="1" ht="38.25">
      <c r="A19" s="91" t="s">
        <v>186</v>
      </c>
      <c r="B19" s="108" t="s">
        <v>90</v>
      </c>
      <c r="C19" s="109" t="s">
        <v>187</v>
      </c>
      <c r="D19" s="74" t="s">
        <v>90</v>
      </c>
      <c r="E19" s="74" t="s">
        <v>90</v>
      </c>
      <c r="F19" s="74" t="s">
        <v>90</v>
      </c>
      <c r="G19" s="74" t="s">
        <v>90</v>
      </c>
      <c r="H19" s="74" t="s">
        <v>90</v>
      </c>
      <c r="I19" s="83" t="s">
        <v>188</v>
      </c>
      <c r="J19" s="83" t="s">
        <v>189</v>
      </c>
      <c r="K19" s="74" t="s">
        <v>90</v>
      </c>
      <c r="L19" s="74" t="s">
        <v>90</v>
      </c>
      <c r="M19" s="74" t="s">
        <v>90</v>
      </c>
      <c r="N19" s="85" t="s">
        <v>90</v>
      </c>
      <c r="O19" s="91" t="s">
        <v>186</v>
      </c>
    </row>
    <row r="20" spans="1:15" s="86" customFormat="1" ht="38.25">
      <c r="A20" s="71" t="s">
        <v>192</v>
      </c>
      <c r="B20" s="82" t="s">
        <v>193</v>
      </c>
      <c r="C20" s="109" t="s">
        <v>194</v>
      </c>
      <c r="D20" s="74" t="s">
        <v>90</v>
      </c>
      <c r="E20" s="74" t="s">
        <v>90</v>
      </c>
      <c r="F20" s="74" t="s">
        <v>90</v>
      </c>
      <c r="G20" s="74" t="s">
        <v>90</v>
      </c>
      <c r="H20" s="74" t="s">
        <v>90</v>
      </c>
      <c r="I20" s="74" t="s">
        <v>90</v>
      </c>
      <c r="J20" s="74" t="s">
        <v>90</v>
      </c>
      <c r="K20" s="83" t="s">
        <v>195</v>
      </c>
      <c r="L20" s="74" t="s">
        <v>90</v>
      </c>
      <c r="M20" s="74" t="s">
        <v>90</v>
      </c>
      <c r="N20" s="85" t="s">
        <v>90</v>
      </c>
      <c r="O20" s="71" t="s">
        <v>192</v>
      </c>
    </row>
    <row r="21" spans="1:15" s="86" customFormat="1" ht="51">
      <c r="A21" s="91" t="s">
        <v>198</v>
      </c>
      <c r="B21" s="82" t="s">
        <v>81</v>
      </c>
      <c r="C21" s="83" t="s">
        <v>199</v>
      </c>
      <c r="D21" s="74" t="s">
        <v>200</v>
      </c>
      <c r="E21" s="83" t="s">
        <v>201</v>
      </c>
      <c r="F21" s="83" t="s">
        <v>202</v>
      </c>
      <c r="G21" s="74" t="s">
        <v>69</v>
      </c>
      <c r="H21" s="83" t="s">
        <v>203</v>
      </c>
      <c r="I21" s="83" t="s">
        <v>204</v>
      </c>
      <c r="J21" s="83" t="s">
        <v>205</v>
      </c>
      <c r="K21" s="83" t="s">
        <v>206</v>
      </c>
      <c r="L21" s="83" t="s">
        <v>207</v>
      </c>
      <c r="M21" s="83" t="s">
        <v>207</v>
      </c>
      <c r="N21" s="85" t="s">
        <v>90</v>
      </c>
      <c r="O21" s="91" t="s">
        <v>198</v>
      </c>
    </row>
    <row r="22" spans="1:15" s="86" customFormat="1" ht="38.25">
      <c r="A22" s="91" t="s">
        <v>209</v>
      </c>
      <c r="B22" s="82" t="s">
        <v>90</v>
      </c>
      <c r="C22" s="83" t="s">
        <v>103</v>
      </c>
      <c r="D22" s="74" t="s">
        <v>69</v>
      </c>
      <c r="E22" s="74" t="s">
        <v>210</v>
      </c>
      <c r="F22" s="83" t="s">
        <v>105</v>
      </c>
      <c r="G22" s="74" t="s">
        <v>69</v>
      </c>
      <c r="H22" s="74" t="s">
        <v>69</v>
      </c>
      <c r="I22" s="83" t="s">
        <v>211</v>
      </c>
      <c r="J22" s="74" t="s">
        <v>69</v>
      </c>
      <c r="K22" s="74" t="s">
        <v>69</v>
      </c>
      <c r="L22" s="83" t="s">
        <v>212</v>
      </c>
      <c r="M22" s="74" t="s">
        <v>90</v>
      </c>
      <c r="N22" s="85" t="s">
        <v>90</v>
      </c>
      <c r="O22" s="91" t="s">
        <v>209</v>
      </c>
    </row>
    <row r="23" spans="1:15" ht="38.25">
      <c r="A23" s="91" t="s">
        <v>217</v>
      </c>
      <c r="B23" s="82" t="s">
        <v>218</v>
      </c>
      <c r="C23" s="83" t="s">
        <v>219</v>
      </c>
      <c r="D23" s="83" t="s">
        <v>220</v>
      </c>
      <c r="E23" s="74" t="s">
        <v>69</v>
      </c>
      <c r="F23" s="74" t="s">
        <v>69</v>
      </c>
      <c r="G23" s="74" t="s">
        <v>69</v>
      </c>
      <c r="H23" s="83" t="s">
        <v>221</v>
      </c>
      <c r="I23" s="83" t="s">
        <v>222</v>
      </c>
      <c r="J23" s="74" t="s">
        <v>69</v>
      </c>
      <c r="K23" s="101" t="s">
        <v>223</v>
      </c>
      <c r="L23" s="74" t="s">
        <v>69</v>
      </c>
      <c r="M23" s="74" t="s">
        <v>69</v>
      </c>
      <c r="N23" s="111" t="s">
        <v>224</v>
      </c>
      <c r="O23" s="91" t="s">
        <v>217</v>
      </c>
    </row>
    <row r="24" spans="1:15" ht="38.25">
      <c r="A24" s="91" t="s">
        <v>226</v>
      </c>
      <c r="B24" s="112" t="s">
        <v>227</v>
      </c>
      <c r="C24" s="83" t="s">
        <v>228</v>
      </c>
      <c r="D24" s="74" t="s">
        <v>69</v>
      </c>
      <c r="E24" s="83" t="s">
        <v>229</v>
      </c>
      <c r="F24" s="83" t="s">
        <v>230</v>
      </c>
      <c r="G24" s="92" t="s">
        <v>69</v>
      </c>
      <c r="H24" s="83" t="s">
        <v>231</v>
      </c>
      <c r="I24" s="74" t="s">
        <v>69</v>
      </c>
      <c r="J24" s="74" t="s">
        <v>69</v>
      </c>
      <c r="K24" s="83" t="s">
        <v>232</v>
      </c>
      <c r="L24" s="83" t="s">
        <v>233</v>
      </c>
      <c r="M24" s="83" t="s">
        <v>174</v>
      </c>
      <c r="N24" s="111" t="s">
        <v>234</v>
      </c>
      <c r="O24" s="91" t="s">
        <v>226</v>
      </c>
    </row>
    <row r="25" spans="1:15" ht="39" thickBot="1">
      <c r="A25" s="117" t="s">
        <v>235</v>
      </c>
      <c r="B25" s="118" t="s">
        <v>236</v>
      </c>
      <c r="C25" s="119" t="s">
        <v>69</v>
      </c>
      <c r="D25" s="120" t="s">
        <v>237</v>
      </c>
      <c r="E25" s="119" t="s">
        <v>69</v>
      </c>
      <c r="F25" s="120" t="s">
        <v>238</v>
      </c>
      <c r="G25" s="120" t="s">
        <v>239</v>
      </c>
      <c r="H25" s="119" t="s">
        <v>69</v>
      </c>
      <c r="I25" s="120" t="s">
        <v>240</v>
      </c>
      <c r="J25" s="120" t="s">
        <v>241</v>
      </c>
      <c r="K25" s="120" t="s">
        <v>242</v>
      </c>
      <c r="L25" s="120" t="s">
        <v>243</v>
      </c>
      <c r="M25" s="120" t="s">
        <v>239</v>
      </c>
      <c r="N25" s="121" t="s">
        <v>244</v>
      </c>
      <c r="O25" s="117" t="s">
        <v>235</v>
      </c>
    </row>
    <row r="26" spans="1:15" ht="16.5" thickBot="1">
      <c r="A26" s="122" t="s">
        <v>245</v>
      </c>
      <c r="B26" s="86" t="s">
        <v>246</v>
      </c>
    </row>
  </sheetData>
  <mergeCells count="3">
    <mergeCell ref="B4:C4"/>
    <mergeCell ref="D4:N4"/>
    <mergeCell ref="O2:O3"/>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dimension ref="A1:T49"/>
  <sheetViews>
    <sheetView zoomScale="80" zoomScaleNormal="80" workbookViewId="0">
      <selection activeCell="X18" sqref="X18"/>
    </sheetView>
  </sheetViews>
  <sheetFormatPr defaultRowHeight="15"/>
  <cols>
    <col min="1" max="1" width="26.7109375" customWidth="1"/>
    <col min="2" max="2" width="9.85546875" style="15" bestFit="1" customWidth="1"/>
    <col min="3" max="3" width="17" style="15" customWidth="1"/>
    <col min="4" max="4" width="9.140625" style="15"/>
    <col min="5" max="5" width="9.28515625" style="15" bestFit="1" customWidth="1"/>
    <col min="6" max="6" width="14.42578125" style="170" customWidth="1"/>
    <col min="7" max="7" width="10.140625" style="15" bestFit="1" customWidth="1"/>
    <col min="8" max="8" width="9.5703125" style="15" bestFit="1" customWidth="1"/>
    <col min="10" max="10" width="26.7109375" customWidth="1"/>
    <col min="11" max="11" width="9.85546875" bestFit="1" customWidth="1"/>
    <col min="12" max="12" width="17" bestFit="1" customWidth="1"/>
    <col min="13" max="13" width="8.5703125" bestFit="1" customWidth="1"/>
    <col min="14" max="14" width="9.28515625" bestFit="1" customWidth="1"/>
    <col min="15" max="15" width="14.42578125" bestFit="1" customWidth="1"/>
    <col min="16" max="16" width="10.140625" bestFit="1" customWidth="1"/>
    <col min="17" max="17" width="9.5703125" bestFit="1" customWidth="1"/>
  </cols>
  <sheetData>
    <row r="1" spans="1:20" ht="18.75">
      <c r="A1" s="285" t="s">
        <v>407</v>
      </c>
      <c r="B1" s="276"/>
      <c r="C1" s="276"/>
      <c r="D1" s="276"/>
      <c r="E1" s="276"/>
      <c r="F1" s="277"/>
      <c r="G1" s="276"/>
      <c r="H1" s="276"/>
      <c r="I1" s="25"/>
      <c r="J1" s="25"/>
      <c r="K1" s="25"/>
      <c r="L1" s="25"/>
      <c r="M1" s="25"/>
      <c r="N1" s="25"/>
      <c r="O1" s="25"/>
      <c r="P1" s="25"/>
      <c r="Q1" s="25"/>
      <c r="R1" s="25"/>
      <c r="S1" s="25"/>
      <c r="T1" s="22"/>
    </row>
    <row r="2" spans="1:20">
      <c r="A2" s="18"/>
      <c r="B2" s="278"/>
      <c r="C2" s="278"/>
      <c r="D2" s="278"/>
      <c r="E2" s="278"/>
      <c r="F2" s="279"/>
      <c r="G2" s="278"/>
      <c r="H2" s="278"/>
      <c r="I2" s="16"/>
      <c r="J2" s="16"/>
      <c r="K2" s="16"/>
      <c r="L2" s="16"/>
      <c r="M2" s="16"/>
      <c r="N2" s="16"/>
      <c r="O2" s="16"/>
      <c r="P2" s="16"/>
      <c r="Q2" s="16"/>
      <c r="R2" s="16"/>
      <c r="S2" s="16"/>
      <c r="T2" s="19"/>
    </row>
    <row r="3" spans="1:20">
      <c r="A3" s="18" t="s">
        <v>408</v>
      </c>
      <c r="B3" s="278"/>
      <c r="C3" s="278"/>
      <c r="D3" s="278"/>
      <c r="E3" s="278"/>
      <c r="F3" s="279"/>
      <c r="G3" s="278"/>
      <c r="H3" s="278"/>
      <c r="I3" s="16"/>
      <c r="J3" s="16"/>
      <c r="K3" s="16"/>
      <c r="L3" s="16"/>
      <c r="M3" s="16"/>
      <c r="N3" s="16"/>
      <c r="O3" s="16"/>
      <c r="P3" s="16"/>
      <c r="Q3" s="16"/>
      <c r="R3" s="16"/>
      <c r="S3" s="16"/>
      <c r="T3" s="19"/>
    </row>
    <row r="4" spans="1:20">
      <c r="A4" s="18"/>
      <c r="B4" s="278"/>
      <c r="C4" s="278"/>
      <c r="D4" s="278"/>
      <c r="E4" s="278"/>
      <c r="F4" s="279"/>
      <c r="G4" s="278"/>
      <c r="H4" s="278"/>
      <c r="I4" s="16"/>
      <c r="J4" s="16"/>
      <c r="K4" s="16"/>
      <c r="L4" s="16"/>
      <c r="M4" s="16"/>
      <c r="N4" s="16"/>
      <c r="O4" s="16"/>
      <c r="P4" s="16"/>
      <c r="Q4" s="16"/>
      <c r="R4" s="16"/>
      <c r="S4" s="16"/>
      <c r="T4" s="19"/>
    </row>
    <row r="5" spans="1:20" ht="15.75">
      <c r="A5" s="286" t="s">
        <v>409</v>
      </c>
      <c r="B5" s="28"/>
      <c r="C5" s="28"/>
      <c r="D5" s="28"/>
      <c r="E5" s="28"/>
      <c r="F5" s="281"/>
      <c r="G5" s="28"/>
      <c r="H5" s="28"/>
      <c r="I5" s="20"/>
      <c r="J5" s="287" t="s">
        <v>410</v>
      </c>
      <c r="K5" s="20"/>
      <c r="L5" s="20"/>
      <c r="M5" s="20"/>
      <c r="N5" s="20"/>
      <c r="O5" s="20"/>
      <c r="P5" s="20"/>
      <c r="Q5" s="20"/>
      <c r="R5" s="20"/>
      <c r="S5" s="20"/>
      <c r="T5" s="19"/>
    </row>
    <row r="6" spans="1:20" s="175" customFormat="1" ht="45" customHeight="1">
      <c r="A6" s="171" t="s">
        <v>411</v>
      </c>
      <c r="B6" s="172" t="s">
        <v>412</v>
      </c>
      <c r="C6" s="172" t="s">
        <v>413</v>
      </c>
      <c r="D6" s="172" t="s">
        <v>414</v>
      </c>
      <c r="E6" s="172" t="s">
        <v>415</v>
      </c>
      <c r="F6" s="173" t="s">
        <v>416</v>
      </c>
      <c r="G6" s="172" t="s">
        <v>417</v>
      </c>
      <c r="H6" s="174" t="s">
        <v>262</v>
      </c>
      <c r="J6" s="171" t="s">
        <v>411</v>
      </c>
      <c r="K6" s="172" t="s">
        <v>412</v>
      </c>
      <c r="L6" s="172" t="s">
        <v>413</v>
      </c>
      <c r="M6" s="172" t="s">
        <v>414</v>
      </c>
      <c r="N6" s="172" t="s">
        <v>415</v>
      </c>
      <c r="O6" s="173" t="s">
        <v>416</v>
      </c>
      <c r="P6" s="172" t="s">
        <v>417</v>
      </c>
      <c r="Q6" s="174" t="s">
        <v>262</v>
      </c>
      <c r="S6" s="176" t="s">
        <v>418</v>
      </c>
      <c r="T6" s="283"/>
    </row>
    <row r="7" spans="1:20" s="181" customFormat="1">
      <c r="A7" s="177" t="s">
        <v>419</v>
      </c>
      <c r="B7" s="178"/>
      <c r="C7" s="178" t="s">
        <v>420</v>
      </c>
      <c r="D7" s="178"/>
      <c r="E7" s="178"/>
      <c r="F7" s="179"/>
      <c r="G7" s="560">
        <f>SUM(F7:F12)</f>
        <v>6280</v>
      </c>
      <c r="H7" s="180"/>
      <c r="J7" s="177" t="s">
        <v>419</v>
      </c>
      <c r="K7" s="182" t="s">
        <v>421</v>
      </c>
      <c r="L7" s="182" t="s">
        <v>422</v>
      </c>
      <c r="M7" s="178"/>
      <c r="N7" s="178"/>
      <c r="O7" s="179"/>
      <c r="P7" s="562">
        <f>SUM(O7:O12)</f>
        <v>15000</v>
      </c>
      <c r="Q7" s="183"/>
      <c r="S7" s="564">
        <f>P7/G7-1</f>
        <v>1.3885350318471339</v>
      </c>
      <c r="T7" s="284"/>
    </row>
    <row r="8" spans="1:20" s="181" customFormat="1">
      <c r="A8" s="184" t="s">
        <v>423</v>
      </c>
      <c r="B8" s="185" t="s">
        <v>424</v>
      </c>
      <c r="C8" s="185">
        <v>360</v>
      </c>
      <c r="D8" s="185">
        <v>2</v>
      </c>
      <c r="E8" s="185">
        <v>8</v>
      </c>
      <c r="F8" s="186">
        <f>C8*D8*E8/(LEFT(C7,1))</f>
        <v>1440</v>
      </c>
      <c r="G8" s="561"/>
      <c r="H8" s="187"/>
      <c r="J8" s="188" t="s">
        <v>425</v>
      </c>
      <c r="K8" s="189" t="s">
        <v>426</v>
      </c>
      <c r="L8" s="189">
        <v>450</v>
      </c>
      <c r="M8" s="185">
        <v>2</v>
      </c>
      <c r="N8" s="189">
        <v>10</v>
      </c>
      <c r="O8" s="190">
        <f>L8*M8*N8/(LEFT(L7,1))</f>
        <v>1800</v>
      </c>
      <c r="P8" s="563"/>
      <c r="Q8" s="191" t="s">
        <v>427</v>
      </c>
      <c r="S8" s="565"/>
      <c r="T8" s="284"/>
    </row>
    <row r="9" spans="1:20" s="181" customFormat="1">
      <c r="A9" s="184"/>
      <c r="B9" s="185"/>
      <c r="C9" s="185" t="s">
        <v>420</v>
      </c>
      <c r="D9" s="185"/>
      <c r="E9" s="185"/>
      <c r="F9" s="186"/>
      <c r="G9" s="561"/>
      <c r="H9" s="187"/>
      <c r="J9" s="184"/>
      <c r="K9" s="185"/>
      <c r="L9" s="189" t="s">
        <v>428</v>
      </c>
      <c r="M9" s="185"/>
      <c r="N9" s="185"/>
      <c r="O9" s="186"/>
      <c r="P9" s="563"/>
      <c r="Q9" s="191"/>
      <c r="S9" s="565"/>
      <c r="T9" s="284"/>
    </row>
    <row r="10" spans="1:20" s="181" customFormat="1">
      <c r="A10" s="184" t="s">
        <v>423</v>
      </c>
      <c r="B10" s="185">
        <v>455</v>
      </c>
      <c r="C10" s="185">
        <v>310</v>
      </c>
      <c r="D10" s="185">
        <v>2</v>
      </c>
      <c r="E10" s="185">
        <v>8</v>
      </c>
      <c r="F10" s="186">
        <f>C10*D10*E10/(LEFT(C9,1))</f>
        <v>1240</v>
      </c>
      <c r="G10" s="561"/>
      <c r="H10" s="187"/>
      <c r="J10" s="188" t="s">
        <v>429</v>
      </c>
      <c r="K10" s="189" t="s">
        <v>430</v>
      </c>
      <c r="L10" s="189">
        <v>1500</v>
      </c>
      <c r="M10" s="189">
        <v>4</v>
      </c>
      <c r="N10" s="189">
        <v>9</v>
      </c>
      <c r="O10" s="190">
        <f>L10*M10*N10/(LEFT(L9,1))</f>
        <v>6000</v>
      </c>
      <c r="P10" s="563"/>
      <c r="Q10" s="191" t="s">
        <v>431</v>
      </c>
      <c r="S10" s="565"/>
      <c r="T10" s="284"/>
    </row>
    <row r="11" spans="1:20" s="181" customFormat="1">
      <c r="A11" s="184"/>
      <c r="B11" s="185"/>
      <c r="C11" s="185" t="s">
        <v>422</v>
      </c>
      <c r="D11" s="185"/>
      <c r="E11" s="185"/>
      <c r="F11" s="186"/>
      <c r="G11" s="561"/>
      <c r="H11" s="187"/>
      <c r="J11" s="184"/>
      <c r="K11" s="185"/>
      <c r="L11" s="185" t="s">
        <v>422</v>
      </c>
      <c r="M11" s="185"/>
      <c r="N11" s="185"/>
      <c r="O11" s="186"/>
      <c r="P11" s="563"/>
      <c r="Q11" s="191"/>
      <c r="S11" s="565"/>
      <c r="T11" s="284"/>
    </row>
    <row r="12" spans="1:20" s="181" customFormat="1">
      <c r="A12" s="184" t="s">
        <v>9</v>
      </c>
      <c r="B12" s="185">
        <v>378</v>
      </c>
      <c r="C12" s="185">
        <v>600</v>
      </c>
      <c r="D12" s="185">
        <v>6</v>
      </c>
      <c r="E12" s="185">
        <v>5</v>
      </c>
      <c r="F12" s="186">
        <f>C12*D12*E12/(LEFT(C11,1))</f>
        <v>3600</v>
      </c>
      <c r="G12" s="561"/>
      <c r="H12" s="187"/>
      <c r="J12" s="184" t="s">
        <v>9</v>
      </c>
      <c r="K12" s="185">
        <v>378</v>
      </c>
      <c r="L12" s="185">
        <v>600</v>
      </c>
      <c r="M12" s="185">
        <v>6</v>
      </c>
      <c r="N12" s="189">
        <v>10</v>
      </c>
      <c r="O12" s="190">
        <f>L12*M12*N12/(LEFT(L11,1))</f>
        <v>7200</v>
      </c>
      <c r="P12" s="563"/>
      <c r="Q12" s="191" t="s">
        <v>432</v>
      </c>
      <c r="S12" s="565"/>
      <c r="T12" s="284"/>
    </row>
    <row r="13" spans="1:20" s="181" customFormat="1">
      <c r="A13" s="192" t="s">
        <v>433</v>
      </c>
      <c r="B13" s="193"/>
      <c r="C13" s="193" t="s">
        <v>422</v>
      </c>
      <c r="D13" s="193"/>
      <c r="E13" s="193"/>
      <c r="F13" s="194"/>
      <c r="G13" s="560">
        <f>SUM(F13:F16)</f>
        <v>17400</v>
      </c>
      <c r="H13" s="195"/>
      <c r="J13" s="192" t="s">
        <v>433</v>
      </c>
      <c r="K13" s="193"/>
      <c r="L13" s="196" t="s">
        <v>428</v>
      </c>
      <c r="M13" s="193"/>
      <c r="N13" s="193"/>
      <c r="O13" s="194"/>
      <c r="P13" s="568">
        <f>SUM(O13:O16)</f>
        <v>36000</v>
      </c>
      <c r="Q13" s="197"/>
      <c r="S13" s="564">
        <f>P13/G13-1</f>
        <v>1.0689655172413794</v>
      </c>
      <c r="T13" s="284"/>
    </row>
    <row r="14" spans="1:20">
      <c r="A14" s="198" t="s">
        <v>423</v>
      </c>
      <c r="B14" s="199" t="s">
        <v>426</v>
      </c>
      <c r="C14" s="199">
        <v>450</v>
      </c>
      <c r="D14" s="199">
        <v>16</v>
      </c>
      <c r="E14" s="199">
        <v>10</v>
      </c>
      <c r="F14" s="200">
        <f>C14*D14*E14/(LEFT(C13,1))</f>
        <v>14400</v>
      </c>
      <c r="G14" s="561"/>
      <c r="H14" s="201"/>
      <c r="J14" s="202" t="s">
        <v>429</v>
      </c>
      <c r="K14" s="203" t="s">
        <v>430</v>
      </c>
      <c r="L14" s="203">
        <v>1500</v>
      </c>
      <c r="M14" s="203">
        <v>18</v>
      </c>
      <c r="N14" s="203">
        <v>9</v>
      </c>
      <c r="O14" s="204">
        <f>L14*M14*N14/(LEFT(L13,1))</f>
        <v>27000</v>
      </c>
      <c r="P14" s="569"/>
      <c r="Q14" s="205"/>
      <c r="S14" s="565"/>
      <c r="T14" s="282"/>
    </row>
    <row r="15" spans="1:20">
      <c r="A15" s="198"/>
      <c r="B15" s="199"/>
      <c r="C15" s="199" t="s">
        <v>420</v>
      </c>
      <c r="D15" s="199"/>
      <c r="E15" s="199"/>
      <c r="F15" s="200"/>
      <c r="G15" s="566"/>
      <c r="H15" s="201"/>
      <c r="J15" s="202"/>
      <c r="K15" s="203"/>
      <c r="L15" s="206" t="s">
        <v>428</v>
      </c>
      <c r="M15" s="203"/>
      <c r="N15" s="203"/>
      <c r="O15" s="204"/>
      <c r="P15" s="570"/>
      <c r="Q15" s="205"/>
      <c r="S15" s="572"/>
      <c r="T15" s="282"/>
    </row>
    <row r="16" spans="1:20">
      <c r="A16" s="207" t="s">
        <v>434</v>
      </c>
      <c r="B16" s="208" t="s">
        <v>435</v>
      </c>
      <c r="C16" s="208">
        <v>500</v>
      </c>
      <c r="D16" s="208">
        <v>3</v>
      </c>
      <c r="E16" s="208">
        <v>8</v>
      </c>
      <c r="F16" s="209">
        <f>C16*D16*E16/(LEFT(C15,1))</f>
        <v>3000</v>
      </c>
      <c r="G16" s="567"/>
      <c r="H16" s="210"/>
      <c r="J16" s="211" t="s">
        <v>436</v>
      </c>
      <c r="K16" s="212" t="s">
        <v>430</v>
      </c>
      <c r="L16" s="213">
        <v>1500</v>
      </c>
      <c r="M16" s="212">
        <v>6</v>
      </c>
      <c r="N16" s="212">
        <v>9</v>
      </c>
      <c r="O16" s="214">
        <f>L16*M16*N16/(LEFT(L15,1))</f>
        <v>9000</v>
      </c>
      <c r="P16" s="571"/>
      <c r="Q16" s="215"/>
      <c r="S16" s="573"/>
      <c r="T16" s="282"/>
    </row>
    <row r="17" spans="1:20">
      <c r="A17" s="216" t="s">
        <v>437</v>
      </c>
      <c r="B17" s="217"/>
      <c r="C17" s="217"/>
      <c r="D17" s="217"/>
      <c r="E17" s="217"/>
      <c r="F17" s="218"/>
      <c r="G17" s="574">
        <f>SUM(F17:F22)</f>
        <v>5752</v>
      </c>
      <c r="H17" s="219"/>
      <c r="J17" s="216" t="s">
        <v>437</v>
      </c>
      <c r="K17" s="220"/>
      <c r="L17" s="220" t="s">
        <v>428</v>
      </c>
      <c r="M17" s="220"/>
      <c r="N17" s="220"/>
      <c r="O17" s="221"/>
      <c r="P17" s="576">
        <f>SUM(O17:O22)</f>
        <v>11752</v>
      </c>
      <c r="Q17" s="222" t="s">
        <v>438</v>
      </c>
      <c r="S17" s="564">
        <f>P17/G17-1</f>
        <v>1.0431154381084839</v>
      </c>
      <c r="T17" s="282"/>
    </row>
    <row r="18" spans="1:20">
      <c r="A18" s="223"/>
      <c r="B18" s="199"/>
      <c r="C18" s="199"/>
      <c r="D18" s="199"/>
      <c r="E18" s="199"/>
      <c r="F18" s="200"/>
      <c r="G18" s="575"/>
      <c r="H18" s="201"/>
      <c r="J18" s="224" t="s">
        <v>439</v>
      </c>
      <c r="K18" s="203" t="s">
        <v>430</v>
      </c>
      <c r="L18" s="203">
        <v>1500</v>
      </c>
      <c r="M18" s="203">
        <v>4</v>
      </c>
      <c r="N18" s="203">
        <v>9</v>
      </c>
      <c r="O18" s="190">
        <f>L18*M18*N18/(LEFT(L17,1))</f>
        <v>6000</v>
      </c>
      <c r="P18" s="577"/>
      <c r="Q18" s="205" t="s">
        <v>440</v>
      </c>
      <c r="S18" s="572"/>
      <c r="T18" s="282"/>
    </row>
    <row r="19" spans="1:20">
      <c r="A19" s="225"/>
      <c r="B19" s="199"/>
      <c r="C19" s="199" t="s">
        <v>441</v>
      </c>
      <c r="D19" s="199"/>
      <c r="E19" s="199"/>
      <c r="F19" s="200"/>
      <c r="G19" s="575"/>
      <c r="H19" s="201" t="s">
        <v>442</v>
      </c>
      <c r="J19" s="225"/>
      <c r="K19" s="199"/>
      <c r="L19" s="199" t="s">
        <v>441</v>
      </c>
      <c r="M19" s="199"/>
      <c r="N19" s="199"/>
      <c r="O19" s="200"/>
      <c r="P19" s="577"/>
      <c r="Q19" s="205"/>
      <c r="S19" s="572"/>
      <c r="T19" s="282"/>
    </row>
    <row r="20" spans="1:20">
      <c r="A20" s="226" t="s">
        <v>443</v>
      </c>
      <c r="B20" s="199">
        <v>700</v>
      </c>
      <c r="C20" s="199">
        <v>719</v>
      </c>
      <c r="D20" s="199">
        <v>4</v>
      </c>
      <c r="E20" s="199">
        <v>8</v>
      </c>
      <c r="F20" s="200">
        <f>C20*D20*E20/(LEFT(C19,1))</f>
        <v>2876</v>
      </c>
      <c r="G20" s="575"/>
      <c r="H20" s="201" t="s">
        <v>444</v>
      </c>
      <c r="J20" s="224" t="s">
        <v>439</v>
      </c>
      <c r="K20" s="199">
        <v>700</v>
      </c>
      <c r="L20" s="199">
        <v>719</v>
      </c>
      <c r="M20" s="199">
        <v>4</v>
      </c>
      <c r="N20" s="199">
        <v>8</v>
      </c>
      <c r="O20" s="200">
        <f>L20*M20*N20/(LEFT(L19,1))</f>
        <v>2876</v>
      </c>
      <c r="P20" s="577"/>
      <c r="Q20" s="201"/>
      <c r="S20" s="572"/>
      <c r="T20" s="282"/>
    </row>
    <row r="21" spans="1:20">
      <c r="A21" s="227"/>
      <c r="B21" s="199"/>
      <c r="C21" s="199" t="s">
        <v>441</v>
      </c>
      <c r="D21" s="199"/>
      <c r="E21" s="199"/>
      <c r="F21" s="200"/>
      <c r="G21" s="575"/>
      <c r="H21" s="201">
        <v>700</v>
      </c>
      <c r="J21" s="227"/>
      <c r="K21" s="199"/>
      <c r="L21" s="199" t="s">
        <v>441</v>
      </c>
      <c r="M21" s="199"/>
      <c r="N21" s="199"/>
      <c r="O21" s="200"/>
      <c r="P21" s="577"/>
      <c r="Q21" s="201"/>
      <c r="S21" s="572"/>
      <c r="T21" s="282"/>
    </row>
    <row r="22" spans="1:20">
      <c r="A22" s="228" t="s">
        <v>445</v>
      </c>
      <c r="B22" s="208">
        <v>700</v>
      </c>
      <c r="C22" s="208">
        <v>719</v>
      </c>
      <c r="D22" s="208">
        <v>4</v>
      </c>
      <c r="E22" s="208">
        <v>8</v>
      </c>
      <c r="F22" s="229">
        <f>C22*D22*E22/(LEFT(C21,1))</f>
        <v>2876</v>
      </c>
      <c r="G22" s="567"/>
      <c r="H22" s="210" t="s">
        <v>446</v>
      </c>
      <c r="J22" s="228" t="s">
        <v>445</v>
      </c>
      <c r="K22" s="208">
        <v>700</v>
      </c>
      <c r="L22" s="208">
        <v>719</v>
      </c>
      <c r="M22" s="208">
        <v>4</v>
      </c>
      <c r="N22" s="208">
        <v>8</v>
      </c>
      <c r="O22" s="229">
        <f>L22*M22*N22/(LEFT(L21,1))</f>
        <v>2876</v>
      </c>
      <c r="P22" s="578"/>
      <c r="Q22" s="210"/>
      <c r="S22" s="573"/>
      <c r="T22" s="282"/>
    </row>
    <row r="23" spans="1:20">
      <c r="A23" s="230" t="s">
        <v>447</v>
      </c>
      <c r="B23" s="231"/>
      <c r="C23" s="231" t="s">
        <v>420</v>
      </c>
      <c r="D23" s="231"/>
      <c r="E23" s="231"/>
      <c r="F23" s="232"/>
      <c r="G23" s="560">
        <f>SUM(F23:F28)</f>
        <v>11800</v>
      </c>
      <c r="H23" s="233"/>
      <c r="J23" s="230" t="s">
        <v>447</v>
      </c>
      <c r="K23" s="231"/>
      <c r="L23" s="234" t="s">
        <v>428</v>
      </c>
      <c r="M23" s="231"/>
      <c r="N23" s="231"/>
      <c r="O23" s="232"/>
      <c r="P23" s="562">
        <f>SUM(O23:O28)</f>
        <v>24000</v>
      </c>
      <c r="Q23" s="233"/>
      <c r="S23" s="564">
        <f>P23/G23-1</f>
        <v>1.0338983050847457</v>
      </c>
      <c r="T23" s="282"/>
    </row>
    <row r="24" spans="1:20">
      <c r="A24" s="235" t="s">
        <v>443</v>
      </c>
      <c r="B24" s="236">
        <v>455</v>
      </c>
      <c r="C24" s="236">
        <v>310</v>
      </c>
      <c r="D24" s="236">
        <v>8</v>
      </c>
      <c r="E24" s="237">
        <v>8</v>
      </c>
      <c r="F24" s="218">
        <f>C24*D24*E24/(LEFT(C23,1))</f>
        <v>4960</v>
      </c>
      <c r="G24" s="561"/>
      <c r="H24" s="238"/>
      <c r="J24" s="224" t="s">
        <v>439</v>
      </c>
      <c r="K24" s="203" t="s">
        <v>430</v>
      </c>
      <c r="L24" s="206">
        <v>1500</v>
      </c>
      <c r="M24" s="236">
        <v>8</v>
      </c>
      <c r="N24" s="239">
        <v>9</v>
      </c>
      <c r="O24" s="221">
        <f>L24*M24*N24/(LEFT(L23,1))</f>
        <v>12000</v>
      </c>
      <c r="P24" s="563"/>
      <c r="Q24" s="238"/>
      <c r="S24" s="565"/>
      <c r="T24" s="282"/>
    </row>
    <row r="25" spans="1:20">
      <c r="A25" s="240"/>
      <c r="B25" s="236"/>
      <c r="C25" s="236" t="s">
        <v>422</v>
      </c>
      <c r="D25" s="236"/>
      <c r="E25" s="236"/>
      <c r="F25" s="186"/>
      <c r="G25" s="561"/>
      <c r="H25" s="238"/>
      <c r="J25" s="240"/>
      <c r="K25" s="236"/>
      <c r="L25" s="206" t="s">
        <v>428</v>
      </c>
      <c r="M25" s="236"/>
      <c r="N25" s="236"/>
      <c r="O25" s="190"/>
      <c r="P25" s="563"/>
      <c r="Q25" s="238"/>
      <c r="S25" s="565"/>
      <c r="T25" s="282"/>
    </row>
    <row r="26" spans="1:20">
      <c r="A26" s="235" t="s">
        <v>448</v>
      </c>
      <c r="B26" s="236" t="s">
        <v>426</v>
      </c>
      <c r="C26" s="236">
        <v>450</v>
      </c>
      <c r="D26" s="236">
        <v>6</v>
      </c>
      <c r="E26" s="236">
        <v>10</v>
      </c>
      <c r="F26" s="218">
        <f>C26*D26*E26/(LEFT(C25,1))</f>
        <v>5400</v>
      </c>
      <c r="G26" s="561"/>
      <c r="H26" s="238"/>
      <c r="J26" s="224" t="s">
        <v>449</v>
      </c>
      <c r="K26" s="206" t="s">
        <v>430</v>
      </c>
      <c r="L26" s="206">
        <v>1500</v>
      </c>
      <c r="M26" s="236">
        <v>6</v>
      </c>
      <c r="N26" s="206">
        <v>9</v>
      </c>
      <c r="O26" s="221">
        <f>L26*M26*N26/(LEFT(L25,1))</f>
        <v>9000</v>
      </c>
      <c r="P26" s="563"/>
      <c r="Q26" s="238"/>
      <c r="S26" s="565"/>
      <c r="T26" s="282"/>
    </row>
    <row r="27" spans="1:20">
      <c r="A27" s="240"/>
      <c r="B27" s="236"/>
      <c r="C27" s="236" t="s">
        <v>420</v>
      </c>
      <c r="D27" s="236"/>
      <c r="E27" s="236"/>
      <c r="F27" s="186"/>
      <c r="G27" s="561"/>
      <c r="H27" s="238"/>
      <c r="J27" s="240"/>
      <c r="K27" s="236"/>
      <c r="L27" s="206" t="s">
        <v>428</v>
      </c>
      <c r="M27" s="236"/>
      <c r="N27" s="236"/>
      <c r="O27" s="190"/>
      <c r="P27" s="563"/>
      <c r="Q27" s="238"/>
      <c r="S27" s="565"/>
      <c r="T27" s="282"/>
    </row>
    <row r="28" spans="1:20">
      <c r="A28" s="241" t="s">
        <v>450</v>
      </c>
      <c r="B28" s="242" t="s">
        <v>424</v>
      </c>
      <c r="C28" s="242">
        <v>360</v>
      </c>
      <c r="D28" s="242">
        <v>2</v>
      </c>
      <c r="E28" s="242">
        <v>8</v>
      </c>
      <c r="F28" s="209">
        <f>C28*D28*E28/(LEFT(C27,1))</f>
        <v>1440</v>
      </c>
      <c r="G28" s="579"/>
      <c r="H28" s="243"/>
      <c r="J28" s="244" t="s">
        <v>451</v>
      </c>
      <c r="K28" s="213" t="s">
        <v>430</v>
      </c>
      <c r="L28" s="213">
        <v>1500</v>
      </c>
      <c r="M28" s="242">
        <v>2</v>
      </c>
      <c r="N28" s="213">
        <v>9</v>
      </c>
      <c r="O28" s="214">
        <f>L28*M28*N28/(LEFT(L27,1))</f>
        <v>3000</v>
      </c>
      <c r="P28" s="580"/>
      <c r="Q28" s="243"/>
      <c r="S28" s="581"/>
      <c r="T28" s="282"/>
    </row>
    <row r="29" spans="1:20">
      <c r="A29" s="245" t="s">
        <v>452</v>
      </c>
      <c r="B29" s="246"/>
      <c r="C29" s="246" t="s">
        <v>422</v>
      </c>
      <c r="D29" s="246"/>
      <c r="E29" s="246"/>
      <c r="F29" s="247"/>
      <c r="G29" s="560">
        <f>SUM(F29:F32)</f>
        <v>9600</v>
      </c>
      <c r="H29" s="248"/>
      <c r="J29" s="245" t="s">
        <v>452</v>
      </c>
      <c r="K29" s="246"/>
      <c r="L29" s="246" t="s">
        <v>422</v>
      </c>
      <c r="M29" s="246"/>
      <c r="N29" s="246"/>
      <c r="O29" s="247"/>
      <c r="P29" s="562">
        <f>SUM(O29:O32)</f>
        <v>27900</v>
      </c>
      <c r="Q29" s="248"/>
      <c r="S29" s="564">
        <f>P29/G29-1</f>
        <v>1.90625</v>
      </c>
      <c r="T29" s="282"/>
    </row>
    <row r="30" spans="1:20">
      <c r="A30" s="226" t="s">
        <v>453</v>
      </c>
      <c r="B30" s="199">
        <v>378</v>
      </c>
      <c r="C30" s="199">
        <v>600</v>
      </c>
      <c r="D30" s="199">
        <v>16</v>
      </c>
      <c r="E30" s="199">
        <v>5</v>
      </c>
      <c r="F30" s="200">
        <f>C30*D30*E30/(LEFT(C29,1))</f>
        <v>9600</v>
      </c>
      <c r="G30" s="561"/>
      <c r="H30" s="201"/>
      <c r="J30" s="226" t="s">
        <v>453</v>
      </c>
      <c r="K30" s="199">
        <v>378</v>
      </c>
      <c r="L30" s="199">
        <v>600</v>
      </c>
      <c r="M30" s="203">
        <v>24</v>
      </c>
      <c r="N30" s="199">
        <v>5</v>
      </c>
      <c r="O30" s="204">
        <f>L30*M30*N30/(LEFT(L29,1))</f>
        <v>14400</v>
      </c>
      <c r="P30" s="563"/>
      <c r="Q30" s="201"/>
      <c r="S30" s="565"/>
      <c r="T30" s="282"/>
    </row>
    <row r="31" spans="1:20">
      <c r="A31" s="227"/>
      <c r="B31" s="199"/>
      <c r="C31" s="199"/>
      <c r="D31" s="199"/>
      <c r="E31" s="199"/>
      <c r="F31" s="200"/>
      <c r="G31" s="575"/>
      <c r="H31" s="201"/>
      <c r="J31" s="227"/>
      <c r="K31" s="199"/>
      <c r="L31" s="206" t="s">
        <v>428</v>
      </c>
      <c r="M31" s="199"/>
      <c r="N31" s="199"/>
      <c r="O31" s="200"/>
      <c r="P31" s="575"/>
      <c r="Q31" s="201"/>
      <c r="S31" s="572"/>
      <c r="T31" s="282"/>
    </row>
    <row r="32" spans="1:20">
      <c r="A32" s="228"/>
      <c r="B32" s="208"/>
      <c r="C32" s="208"/>
      <c r="D32" s="208"/>
      <c r="E32" s="208"/>
      <c r="F32" s="229"/>
      <c r="G32" s="567"/>
      <c r="H32" s="210"/>
      <c r="J32" s="249" t="s">
        <v>454</v>
      </c>
      <c r="K32" s="250" t="s">
        <v>430</v>
      </c>
      <c r="L32" s="250">
        <v>1500</v>
      </c>
      <c r="M32" s="250">
        <v>9</v>
      </c>
      <c r="N32" s="250">
        <v>9</v>
      </c>
      <c r="O32" s="190">
        <f>L32*M32*N32/(LEFT(L31,1))</f>
        <v>13500</v>
      </c>
      <c r="P32" s="566"/>
      <c r="Q32" s="251"/>
      <c r="S32" s="573"/>
      <c r="T32" s="282"/>
    </row>
    <row r="33" spans="1:20">
      <c r="A33" s="252" t="s">
        <v>455</v>
      </c>
      <c r="B33" s="246"/>
      <c r="C33" s="246" t="s">
        <v>422</v>
      </c>
      <c r="D33" s="246"/>
      <c r="E33" s="246"/>
      <c r="F33" s="247"/>
      <c r="G33" s="560">
        <f>SUM(F33:F36)</f>
        <v>5400</v>
      </c>
      <c r="H33" s="238"/>
      <c r="J33" s="253" t="s">
        <v>455</v>
      </c>
      <c r="K33" s="246"/>
      <c r="L33" s="246" t="s">
        <v>422</v>
      </c>
      <c r="M33" s="246"/>
      <c r="N33" s="246"/>
      <c r="O33" s="254"/>
      <c r="P33" s="583">
        <f>SUM(O33:O36)</f>
        <v>12600</v>
      </c>
      <c r="Q33" s="233"/>
      <c r="S33" s="564">
        <f>P33/G33-1</f>
        <v>1.3333333333333335</v>
      </c>
      <c r="T33" s="282"/>
    </row>
    <row r="34" spans="1:20">
      <c r="A34" s="235" t="s">
        <v>456</v>
      </c>
      <c r="B34" s="199">
        <v>378</v>
      </c>
      <c r="C34" s="199">
        <v>600</v>
      </c>
      <c r="D34" s="199">
        <v>4</v>
      </c>
      <c r="E34" s="199">
        <v>5</v>
      </c>
      <c r="F34" s="200">
        <f>C34*D34*E34/(LEFT(C33,1))</f>
        <v>2400</v>
      </c>
      <c r="G34" s="561"/>
      <c r="H34" s="238" t="s">
        <v>457</v>
      </c>
      <c r="J34" s="255" t="s">
        <v>456</v>
      </c>
      <c r="K34" s="199">
        <v>378</v>
      </c>
      <c r="L34" s="199">
        <v>600</v>
      </c>
      <c r="M34" s="203">
        <v>6</v>
      </c>
      <c r="N34" s="199">
        <v>5</v>
      </c>
      <c r="O34" s="204">
        <f>L34*M34*N34/(LEFT(L33,1))</f>
        <v>3600</v>
      </c>
      <c r="P34" s="584"/>
      <c r="Q34" s="238" t="s">
        <v>457</v>
      </c>
      <c r="S34" s="565"/>
      <c r="T34" s="282"/>
    </row>
    <row r="35" spans="1:20">
      <c r="A35" s="235"/>
      <c r="B35" s="199"/>
      <c r="C35" s="199" t="s">
        <v>420</v>
      </c>
      <c r="D35" s="199"/>
      <c r="E35" s="199"/>
      <c r="F35" s="200"/>
      <c r="G35" s="575"/>
      <c r="H35" s="238"/>
      <c r="J35" s="224"/>
      <c r="K35" s="203"/>
      <c r="L35" s="206" t="s">
        <v>428</v>
      </c>
      <c r="M35" s="203"/>
      <c r="N35" s="203"/>
      <c r="O35" s="204"/>
      <c r="P35" s="585"/>
      <c r="Q35" s="238"/>
      <c r="S35" s="572"/>
      <c r="T35" s="282"/>
    </row>
    <row r="36" spans="1:20">
      <c r="A36" s="235" t="s">
        <v>458</v>
      </c>
      <c r="B36" s="208" t="s">
        <v>435</v>
      </c>
      <c r="C36" s="208">
        <v>500</v>
      </c>
      <c r="D36" s="208">
        <v>3</v>
      </c>
      <c r="E36" s="208">
        <v>8</v>
      </c>
      <c r="F36" s="209">
        <f>C36*D36*E36/(LEFT(C35,1))</f>
        <v>3000</v>
      </c>
      <c r="G36" s="567"/>
      <c r="H36" s="238" t="s">
        <v>459</v>
      </c>
      <c r="J36" s="211" t="s">
        <v>436</v>
      </c>
      <c r="K36" s="212" t="s">
        <v>430</v>
      </c>
      <c r="L36" s="213">
        <v>1500</v>
      </c>
      <c r="M36" s="212">
        <v>6</v>
      </c>
      <c r="N36" s="212">
        <v>9</v>
      </c>
      <c r="O36" s="214">
        <f>L36*M36*N36/(LEFT(L35,1))</f>
        <v>9000</v>
      </c>
      <c r="P36" s="586"/>
      <c r="Q36" s="243" t="s">
        <v>459</v>
      </c>
      <c r="S36" s="573"/>
      <c r="T36" s="282"/>
    </row>
    <row r="37" spans="1:20">
      <c r="A37" s="230" t="s">
        <v>460</v>
      </c>
      <c r="B37" s="231"/>
      <c r="C37" s="231"/>
      <c r="D37" s="231"/>
      <c r="E37" s="231"/>
      <c r="F37" s="232"/>
      <c r="G37" s="560">
        <f>SUM(F37:F38)</f>
        <v>0</v>
      </c>
      <c r="H37" s="233"/>
      <c r="J37" s="256" t="s">
        <v>460</v>
      </c>
      <c r="K37" s="206" t="s">
        <v>461</v>
      </c>
      <c r="L37" s="206" t="s">
        <v>462</v>
      </c>
      <c r="M37" s="236"/>
      <c r="N37" s="236"/>
      <c r="O37" s="186"/>
      <c r="P37" s="576">
        <f>SUM(O37:O38)</f>
        <v>4800</v>
      </c>
      <c r="Q37" s="238"/>
      <c r="R37" s="257" t="s">
        <v>463</v>
      </c>
      <c r="S37" s="582" t="s">
        <v>464</v>
      </c>
      <c r="T37" s="282"/>
    </row>
    <row r="38" spans="1:20">
      <c r="A38" s="241"/>
      <c r="B38" s="242"/>
      <c r="C38" s="242"/>
      <c r="D38" s="242"/>
      <c r="E38" s="242"/>
      <c r="F38" s="209"/>
      <c r="G38" s="579"/>
      <c r="H38" s="243"/>
      <c r="J38" s="244" t="s">
        <v>465</v>
      </c>
      <c r="K38" s="213" t="s">
        <v>466</v>
      </c>
      <c r="L38" s="213">
        <v>600</v>
      </c>
      <c r="M38" s="213">
        <v>4</v>
      </c>
      <c r="N38" s="213">
        <v>9</v>
      </c>
      <c r="O38" s="258">
        <f>L38*M38*N38*2/(LEFT(L37,1))</f>
        <v>4800</v>
      </c>
      <c r="P38" s="567"/>
      <c r="Q38" s="243"/>
      <c r="R38" s="257" t="s">
        <v>467</v>
      </c>
      <c r="S38" s="573"/>
      <c r="T38" s="282"/>
    </row>
    <row r="39" spans="1:20">
      <c r="A39" s="1"/>
      <c r="B39" s="236"/>
      <c r="C39" s="236"/>
      <c r="D39" s="236"/>
      <c r="E39" s="236"/>
      <c r="F39" s="186"/>
      <c r="G39" s="259"/>
      <c r="H39" s="236"/>
      <c r="J39" s="1"/>
      <c r="K39" s="236"/>
      <c r="L39" s="236"/>
      <c r="M39" s="236"/>
      <c r="N39" s="236"/>
      <c r="O39" s="186"/>
      <c r="P39" s="260"/>
      <c r="Q39" s="236"/>
      <c r="S39" s="261"/>
      <c r="T39" s="282"/>
    </row>
    <row r="40" spans="1:20">
      <c r="B40" s="236"/>
      <c r="C40" s="236"/>
      <c r="D40" s="236"/>
      <c r="E40" s="236"/>
      <c r="F40" s="186"/>
      <c r="G40" s="262">
        <f>SUM(G7:G38)</f>
        <v>56232</v>
      </c>
      <c r="H40" s="263"/>
      <c r="I40" s="264"/>
      <c r="J40" s="264" t="s">
        <v>468</v>
      </c>
      <c r="K40" s="264"/>
      <c r="L40" s="264"/>
      <c r="M40" s="264"/>
      <c r="N40" s="264"/>
      <c r="O40" s="264"/>
      <c r="P40" s="265">
        <f>SUM(P7:P38)</f>
        <v>132052</v>
      </c>
      <c r="Q40" s="264"/>
      <c r="R40" s="264"/>
      <c r="S40" s="266">
        <f>P40/G40-1</f>
        <v>1.3483425807369471</v>
      </c>
      <c r="T40" s="282"/>
    </row>
    <row r="41" spans="1:20">
      <c r="B41" s="236"/>
      <c r="C41" s="236"/>
      <c r="D41" s="236"/>
      <c r="E41" s="236"/>
      <c r="F41" s="186"/>
      <c r="G41" s="267">
        <f>SUM(G7:G32)</f>
        <v>50832</v>
      </c>
      <c r="H41" s="268"/>
      <c r="I41" s="269"/>
      <c r="J41" s="269" t="s">
        <v>469</v>
      </c>
      <c r="K41" s="269"/>
      <c r="L41" s="269"/>
      <c r="M41" s="269"/>
      <c r="N41" s="269"/>
      <c r="O41" s="269"/>
      <c r="P41" s="270">
        <f>SUM(P7:P32)</f>
        <v>114652</v>
      </c>
      <c r="Q41" s="269"/>
      <c r="R41" s="269"/>
      <c r="S41" s="271">
        <f>P41/G41-1</f>
        <v>1.2555083412023924</v>
      </c>
      <c r="T41" s="282"/>
    </row>
    <row r="42" spans="1:20">
      <c r="A42" s="25"/>
      <c r="B42" s="276"/>
      <c r="C42" s="276"/>
      <c r="D42" s="276"/>
      <c r="E42" s="276"/>
      <c r="F42" s="277"/>
      <c r="G42" s="276"/>
      <c r="H42" s="276"/>
      <c r="I42" s="25"/>
      <c r="J42" s="25"/>
      <c r="K42" s="25"/>
      <c r="L42" s="25"/>
      <c r="M42" s="25"/>
      <c r="N42" s="25"/>
      <c r="O42" s="25"/>
      <c r="P42" s="25"/>
      <c r="Q42" s="25"/>
      <c r="R42" s="25"/>
      <c r="S42" s="25"/>
      <c r="T42" s="19"/>
    </row>
    <row r="43" spans="1:20">
      <c r="A43" s="16" t="s">
        <v>470</v>
      </c>
      <c r="B43" s="278"/>
      <c r="C43" s="278"/>
      <c r="D43" s="278"/>
      <c r="E43" s="278"/>
      <c r="F43" s="279"/>
      <c r="G43" s="278"/>
      <c r="H43" s="278"/>
      <c r="I43" s="16"/>
      <c r="J43" s="16" t="s">
        <v>471</v>
      </c>
      <c r="K43" s="16"/>
      <c r="L43" s="16"/>
      <c r="M43" s="16"/>
      <c r="N43" s="16"/>
      <c r="O43" s="16"/>
      <c r="P43" s="16"/>
      <c r="Q43" s="16"/>
      <c r="R43" s="16"/>
      <c r="S43" s="16"/>
      <c r="T43" s="19"/>
    </row>
    <row r="44" spans="1:20">
      <c r="A44" s="16" t="s">
        <v>472</v>
      </c>
      <c r="B44" s="278"/>
      <c r="C44" s="278"/>
      <c r="D44" s="278"/>
      <c r="E44" s="278"/>
      <c r="F44" s="279"/>
      <c r="G44" s="278"/>
      <c r="H44" s="278"/>
      <c r="I44" s="16"/>
      <c r="J44" s="16" t="s">
        <v>473</v>
      </c>
      <c r="K44" s="16"/>
      <c r="L44" s="16"/>
      <c r="M44" s="16"/>
      <c r="N44" s="16"/>
      <c r="O44" s="16"/>
      <c r="P44" s="16"/>
      <c r="Q44" s="16"/>
      <c r="R44" s="16"/>
      <c r="S44" s="16"/>
      <c r="T44" s="19"/>
    </row>
    <row r="45" spans="1:20">
      <c r="A45" s="16"/>
      <c r="B45" s="278"/>
      <c r="C45" s="278"/>
      <c r="D45" s="278"/>
      <c r="E45" s="278"/>
      <c r="F45" s="279"/>
      <c r="G45" s="278"/>
      <c r="H45" s="278"/>
      <c r="I45" s="16"/>
      <c r="J45" s="280" t="s">
        <v>474</v>
      </c>
      <c r="K45" s="16"/>
      <c r="L45" s="16"/>
      <c r="M45" s="16"/>
      <c r="N45" s="16"/>
      <c r="O45" s="16"/>
      <c r="P45" s="16"/>
      <c r="Q45" s="16"/>
      <c r="R45" s="16"/>
      <c r="S45" s="16"/>
      <c r="T45" s="19"/>
    </row>
    <row r="46" spans="1:20">
      <c r="A46" s="16"/>
      <c r="B46" s="278"/>
      <c r="C46" s="278"/>
      <c r="D46" s="278"/>
      <c r="E46" s="278"/>
      <c r="F46" s="279"/>
      <c r="G46" s="278"/>
      <c r="H46" s="278"/>
      <c r="I46" s="16"/>
      <c r="J46" s="280" t="s">
        <v>475</v>
      </c>
      <c r="K46" s="16"/>
      <c r="L46" s="16"/>
      <c r="M46" s="16"/>
      <c r="N46" s="16"/>
      <c r="O46" s="16"/>
      <c r="P46" s="16"/>
      <c r="Q46" s="16"/>
      <c r="R46" s="16"/>
      <c r="S46" s="16"/>
      <c r="T46" s="19"/>
    </row>
    <row r="47" spans="1:20">
      <c r="A47" s="20"/>
      <c r="B47" s="28"/>
      <c r="C47" s="28"/>
      <c r="D47" s="28"/>
      <c r="E47" s="28"/>
      <c r="F47" s="281"/>
      <c r="G47" s="28"/>
      <c r="H47" s="28"/>
      <c r="I47" s="20"/>
      <c r="J47" s="20"/>
      <c r="K47" s="20"/>
      <c r="L47" s="20"/>
      <c r="M47" s="20"/>
      <c r="N47" s="20"/>
      <c r="O47" s="20"/>
      <c r="P47" s="20"/>
      <c r="Q47" s="20"/>
      <c r="R47" s="20"/>
      <c r="S47" s="20"/>
      <c r="T47" s="21"/>
    </row>
    <row r="48" spans="1:20">
      <c r="A48" s="273"/>
      <c r="B48" s="236"/>
      <c r="C48" s="236"/>
      <c r="D48" s="236"/>
      <c r="E48" s="236"/>
      <c r="F48" s="186"/>
      <c r="G48" s="236"/>
      <c r="H48" s="272"/>
    </row>
    <row r="49" spans="1:8">
      <c r="A49" s="274"/>
      <c r="B49" s="217"/>
      <c r="C49" s="217"/>
      <c r="D49" s="217"/>
      <c r="E49" s="217"/>
      <c r="F49" s="218"/>
      <c r="G49" s="217"/>
      <c r="H49" s="275"/>
    </row>
  </sheetData>
  <mergeCells count="21">
    <mergeCell ref="G37:G38"/>
    <mergeCell ref="P37:P38"/>
    <mergeCell ref="S37:S38"/>
    <mergeCell ref="G29:G32"/>
    <mergeCell ref="P29:P32"/>
    <mergeCell ref="S29:S32"/>
    <mergeCell ref="G33:G36"/>
    <mergeCell ref="P33:P36"/>
    <mergeCell ref="S33:S36"/>
    <mergeCell ref="G17:G22"/>
    <mergeCell ref="P17:P22"/>
    <mergeCell ref="S17:S22"/>
    <mergeCell ref="G23:G28"/>
    <mergeCell ref="P23:P28"/>
    <mergeCell ref="S23:S28"/>
    <mergeCell ref="G7:G12"/>
    <mergeCell ref="P7:P12"/>
    <mergeCell ref="S7:S12"/>
    <mergeCell ref="G13:G16"/>
    <mergeCell ref="P13:P16"/>
    <mergeCell ref="S13:S16"/>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dimension ref="A1:Q2458"/>
  <sheetViews>
    <sheetView zoomScale="70" zoomScaleNormal="70" workbookViewId="0">
      <selection activeCell="Q28" sqref="Q28"/>
    </sheetView>
  </sheetViews>
  <sheetFormatPr defaultRowHeight="15"/>
  <cols>
    <col min="1" max="1" width="0.140625" customWidth="1"/>
    <col min="2" max="2" width="26.5703125" bestFit="1" customWidth="1"/>
    <col min="3" max="3" width="9.140625" style="15"/>
    <col min="5" max="5" width="9.140625" style="15"/>
    <col min="17" max="17" width="182.28515625" customWidth="1"/>
    <col min="257" max="257" width="5" bestFit="1" customWidth="1"/>
    <col min="258" max="258" width="26.5703125" bestFit="1" customWidth="1"/>
    <col min="273" max="273" width="173.140625" customWidth="1"/>
    <col min="513" max="513" width="5" bestFit="1" customWidth="1"/>
    <col min="514" max="514" width="26.5703125" bestFit="1" customWidth="1"/>
    <col min="529" max="529" width="173.140625" customWidth="1"/>
    <col min="769" max="769" width="5" bestFit="1" customWidth="1"/>
    <col min="770" max="770" width="26.5703125" bestFit="1" customWidth="1"/>
    <col min="785" max="785" width="173.140625" customWidth="1"/>
    <col min="1025" max="1025" width="5" bestFit="1" customWidth="1"/>
    <col min="1026" max="1026" width="26.5703125" bestFit="1" customWidth="1"/>
    <col min="1041" max="1041" width="173.140625" customWidth="1"/>
    <col min="1281" max="1281" width="5" bestFit="1" customWidth="1"/>
    <col min="1282" max="1282" width="26.5703125" bestFit="1" customWidth="1"/>
    <col min="1297" max="1297" width="173.140625" customWidth="1"/>
    <col min="1537" max="1537" width="5" bestFit="1" customWidth="1"/>
    <col min="1538" max="1538" width="26.5703125" bestFit="1" customWidth="1"/>
    <col min="1553" max="1553" width="173.140625" customWidth="1"/>
    <col min="1793" max="1793" width="5" bestFit="1" customWidth="1"/>
    <col min="1794" max="1794" width="26.5703125" bestFit="1" customWidth="1"/>
    <col min="1809" max="1809" width="173.140625" customWidth="1"/>
    <col min="2049" max="2049" width="5" bestFit="1" customWidth="1"/>
    <col min="2050" max="2050" width="26.5703125" bestFit="1" customWidth="1"/>
    <col min="2065" max="2065" width="173.140625" customWidth="1"/>
    <col min="2305" max="2305" width="5" bestFit="1" customWidth="1"/>
    <col min="2306" max="2306" width="26.5703125" bestFit="1" customWidth="1"/>
    <col min="2321" max="2321" width="173.140625" customWidth="1"/>
    <col min="2561" max="2561" width="5" bestFit="1" customWidth="1"/>
    <col min="2562" max="2562" width="26.5703125" bestFit="1" customWidth="1"/>
    <col min="2577" max="2577" width="173.140625" customWidth="1"/>
    <col min="2817" max="2817" width="5" bestFit="1" customWidth="1"/>
    <col min="2818" max="2818" width="26.5703125" bestFit="1" customWidth="1"/>
    <col min="2833" max="2833" width="173.140625" customWidth="1"/>
    <col min="3073" max="3073" width="5" bestFit="1" customWidth="1"/>
    <col min="3074" max="3074" width="26.5703125" bestFit="1" customWidth="1"/>
    <col min="3089" max="3089" width="173.140625" customWidth="1"/>
    <col min="3329" max="3329" width="5" bestFit="1" customWidth="1"/>
    <col min="3330" max="3330" width="26.5703125" bestFit="1" customWidth="1"/>
    <col min="3345" max="3345" width="173.140625" customWidth="1"/>
    <col min="3585" max="3585" width="5" bestFit="1" customWidth="1"/>
    <col min="3586" max="3586" width="26.5703125" bestFit="1" customWidth="1"/>
    <col min="3601" max="3601" width="173.140625" customWidth="1"/>
    <col min="3841" max="3841" width="5" bestFit="1" customWidth="1"/>
    <col min="3842" max="3842" width="26.5703125" bestFit="1" customWidth="1"/>
    <col min="3857" max="3857" width="173.140625" customWidth="1"/>
    <col min="4097" max="4097" width="5" bestFit="1" customWidth="1"/>
    <col min="4098" max="4098" width="26.5703125" bestFit="1" customWidth="1"/>
    <col min="4113" max="4113" width="173.140625" customWidth="1"/>
    <col min="4353" max="4353" width="5" bestFit="1" customWidth="1"/>
    <col min="4354" max="4354" width="26.5703125" bestFit="1" customWidth="1"/>
    <col min="4369" max="4369" width="173.140625" customWidth="1"/>
    <col min="4609" max="4609" width="5" bestFit="1" customWidth="1"/>
    <col min="4610" max="4610" width="26.5703125" bestFit="1" customWidth="1"/>
    <col min="4625" max="4625" width="173.140625" customWidth="1"/>
    <col min="4865" max="4865" width="5" bestFit="1" customWidth="1"/>
    <col min="4866" max="4866" width="26.5703125" bestFit="1" customWidth="1"/>
    <col min="4881" max="4881" width="173.140625" customWidth="1"/>
    <col min="5121" max="5121" width="5" bestFit="1" customWidth="1"/>
    <col min="5122" max="5122" width="26.5703125" bestFit="1" customWidth="1"/>
    <col min="5137" max="5137" width="173.140625" customWidth="1"/>
    <col min="5377" max="5377" width="5" bestFit="1" customWidth="1"/>
    <col min="5378" max="5378" width="26.5703125" bestFit="1" customWidth="1"/>
    <col min="5393" max="5393" width="173.140625" customWidth="1"/>
    <col min="5633" max="5633" width="5" bestFit="1" customWidth="1"/>
    <col min="5634" max="5634" width="26.5703125" bestFit="1" customWidth="1"/>
    <col min="5649" max="5649" width="173.140625" customWidth="1"/>
    <col min="5889" max="5889" width="5" bestFit="1" customWidth="1"/>
    <col min="5890" max="5890" width="26.5703125" bestFit="1" customWidth="1"/>
    <col min="5905" max="5905" width="173.140625" customWidth="1"/>
    <col min="6145" max="6145" width="5" bestFit="1" customWidth="1"/>
    <col min="6146" max="6146" width="26.5703125" bestFit="1" customWidth="1"/>
    <col min="6161" max="6161" width="173.140625" customWidth="1"/>
    <col min="6401" max="6401" width="5" bestFit="1" customWidth="1"/>
    <col min="6402" max="6402" width="26.5703125" bestFit="1" customWidth="1"/>
    <col min="6417" max="6417" width="173.140625" customWidth="1"/>
    <col min="6657" max="6657" width="5" bestFit="1" customWidth="1"/>
    <col min="6658" max="6658" width="26.5703125" bestFit="1" customWidth="1"/>
    <col min="6673" max="6673" width="173.140625" customWidth="1"/>
    <col min="6913" max="6913" width="5" bestFit="1" customWidth="1"/>
    <col min="6914" max="6914" width="26.5703125" bestFit="1" customWidth="1"/>
    <col min="6929" max="6929" width="173.140625" customWidth="1"/>
    <col min="7169" max="7169" width="5" bestFit="1" customWidth="1"/>
    <col min="7170" max="7170" width="26.5703125" bestFit="1" customWidth="1"/>
    <col min="7185" max="7185" width="173.140625" customWidth="1"/>
    <col min="7425" max="7425" width="5" bestFit="1" customWidth="1"/>
    <col min="7426" max="7426" width="26.5703125" bestFit="1" customWidth="1"/>
    <col min="7441" max="7441" width="173.140625" customWidth="1"/>
    <col min="7681" max="7681" width="5" bestFit="1" customWidth="1"/>
    <col min="7682" max="7682" width="26.5703125" bestFit="1" customWidth="1"/>
    <col min="7697" max="7697" width="173.140625" customWidth="1"/>
    <col min="7937" max="7937" width="5" bestFit="1" customWidth="1"/>
    <col min="7938" max="7938" width="26.5703125" bestFit="1" customWidth="1"/>
    <col min="7953" max="7953" width="173.140625" customWidth="1"/>
    <col min="8193" max="8193" width="5" bestFit="1" customWidth="1"/>
    <col min="8194" max="8194" width="26.5703125" bestFit="1" customWidth="1"/>
    <col min="8209" max="8209" width="173.140625" customWidth="1"/>
    <col min="8449" max="8449" width="5" bestFit="1" customWidth="1"/>
    <col min="8450" max="8450" width="26.5703125" bestFit="1" customWidth="1"/>
    <col min="8465" max="8465" width="173.140625" customWidth="1"/>
    <col min="8705" max="8705" width="5" bestFit="1" customWidth="1"/>
    <col min="8706" max="8706" width="26.5703125" bestFit="1" customWidth="1"/>
    <col min="8721" max="8721" width="173.140625" customWidth="1"/>
    <col min="8961" max="8961" width="5" bestFit="1" customWidth="1"/>
    <col min="8962" max="8962" width="26.5703125" bestFit="1" customWidth="1"/>
    <col min="8977" max="8977" width="173.140625" customWidth="1"/>
    <col min="9217" max="9217" width="5" bestFit="1" customWidth="1"/>
    <col min="9218" max="9218" width="26.5703125" bestFit="1" customWidth="1"/>
    <col min="9233" max="9233" width="173.140625" customWidth="1"/>
    <col min="9473" max="9473" width="5" bestFit="1" customWidth="1"/>
    <col min="9474" max="9474" width="26.5703125" bestFit="1" customWidth="1"/>
    <col min="9489" max="9489" width="173.140625" customWidth="1"/>
    <col min="9729" max="9729" width="5" bestFit="1" customWidth="1"/>
    <col min="9730" max="9730" width="26.5703125" bestFit="1" customWidth="1"/>
    <col min="9745" max="9745" width="173.140625" customWidth="1"/>
    <col min="9985" max="9985" width="5" bestFit="1" customWidth="1"/>
    <col min="9986" max="9986" width="26.5703125" bestFit="1" customWidth="1"/>
    <col min="10001" max="10001" width="173.140625" customWidth="1"/>
    <col min="10241" max="10241" width="5" bestFit="1" customWidth="1"/>
    <col min="10242" max="10242" width="26.5703125" bestFit="1" customWidth="1"/>
    <col min="10257" max="10257" width="173.140625" customWidth="1"/>
    <col min="10497" max="10497" width="5" bestFit="1" customWidth="1"/>
    <col min="10498" max="10498" width="26.5703125" bestFit="1" customWidth="1"/>
    <col min="10513" max="10513" width="173.140625" customWidth="1"/>
    <col min="10753" max="10753" width="5" bestFit="1" customWidth="1"/>
    <col min="10754" max="10754" width="26.5703125" bestFit="1" customWidth="1"/>
    <col min="10769" max="10769" width="173.140625" customWidth="1"/>
    <col min="11009" max="11009" width="5" bestFit="1" customWidth="1"/>
    <col min="11010" max="11010" width="26.5703125" bestFit="1" customWidth="1"/>
    <col min="11025" max="11025" width="173.140625" customWidth="1"/>
    <col min="11265" max="11265" width="5" bestFit="1" customWidth="1"/>
    <col min="11266" max="11266" width="26.5703125" bestFit="1" customWidth="1"/>
    <col min="11281" max="11281" width="173.140625" customWidth="1"/>
    <col min="11521" max="11521" width="5" bestFit="1" customWidth="1"/>
    <col min="11522" max="11522" width="26.5703125" bestFit="1" customWidth="1"/>
    <col min="11537" max="11537" width="173.140625" customWidth="1"/>
    <col min="11777" max="11777" width="5" bestFit="1" customWidth="1"/>
    <col min="11778" max="11778" width="26.5703125" bestFit="1" customWidth="1"/>
    <col min="11793" max="11793" width="173.140625" customWidth="1"/>
    <col min="12033" max="12033" width="5" bestFit="1" customWidth="1"/>
    <col min="12034" max="12034" width="26.5703125" bestFit="1" customWidth="1"/>
    <col min="12049" max="12049" width="173.140625" customWidth="1"/>
    <col min="12289" max="12289" width="5" bestFit="1" customWidth="1"/>
    <col min="12290" max="12290" width="26.5703125" bestFit="1" customWidth="1"/>
    <col min="12305" max="12305" width="173.140625" customWidth="1"/>
    <col min="12545" max="12545" width="5" bestFit="1" customWidth="1"/>
    <col min="12546" max="12546" width="26.5703125" bestFit="1" customWidth="1"/>
    <col min="12561" max="12561" width="173.140625" customWidth="1"/>
    <col min="12801" max="12801" width="5" bestFit="1" customWidth="1"/>
    <col min="12802" max="12802" width="26.5703125" bestFit="1" customWidth="1"/>
    <col min="12817" max="12817" width="173.140625" customWidth="1"/>
    <col min="13057" max="13057" width="5" bestFit="1" customWidth="1"/>
    <col min="13058" max="13058" width="26.5703125" bestFit="1" customWidth="1"/>
    <col min="13073" max="13073" width="173.140625" customWidth="1"/>
    <col min="13313" max="13313" width="5" bestFit="1" customWidth="1"/>
    <col min="13314" max="13314" width="26.5703125" bestFit="1" customWidth="1"/>
    <col min="13329" max="13329" width="173.140625" customWidth="1"/>
    <col min="13569" max="13569" width="5" bestFit="1" customWidth="1"/>
    <col min="13570" max="13570" width="26.5703125" bestFit="1" customWidth="1"/>
    <col min="13585" max="13585" width="173.140625" customWidth="1"/>
    <col min="13825" max="13825" width="5" bestFit="1" customWidth="1"/>
    <col min="13826" max="13826" width="26.5703125" bestFit="1" customWidth="1"/>
    <col min="13841" max="13841" width="173.140625" customWidth="1"/>
    <col min="14081" max="14081" width="5" bestFit="1" customWidth="1"/>
    <col min="14082" max="14082" width="26.5703125" bestFit="1" customWidth="1"/>
    <col min="14097" max="14097" width="173.140625" customWidth="1"/>
    <col min="14337" max="14337" width="5" bestFit="1" customWidth="1"/>
    <col min="14338" max="14338" width="26.5703125" bestFit="1" customWidth="1"/>
    <col min="14353" max="14353" width="173.140625" customWidth="1"/>
    <col min="14593" max="14593" width="5" bestFit="1" customWidth="1"/>
    <col min="14594" max="14594" width="26.5703125" bestFit="1" customWidth="1"/>
    <col min="14609" max="14609" width="173.140625" customWidth="1"/>
    <col min="14849" max="14849" width="5" bestFit="1" customWidth="1"/>
    <col min="14850" max="14850" width="26.5703125" bestFit="1" customWidth="1"/>
    <col min="14865" max="14865" width="173.140625" customWidth="1"/>
    <col min="15105" max="15105" width="5" bestFit="1" customWidth="1"/>
    <col min="15106" max="15106" width="26.5703125" bestFit="1" customWidth="1"/>
    <col min="15121" max="15121" width="173.140625" customWidth="1"/>
    <col min="15361" max="15361" width="5" bestFit="1" customWidth="1"/>
    <col min="15362" max="15362" width="26.5703125" bestFit="1" customWidth="1"/>
    <col min="15377" max="15377" width="173.140625" customWidth="1"/>
    <col min="15617" max="15617" width="5" bestFit="1" customWidth="1"/>
    <col min="15618" max="15618" width="26.5703125" bestFit="1" customWidth="1"/>
    <col min="15633" max="15633" width="173.140625" customWidth="1"/>
    <col min="15873" max="15873" width="5" bestFit="1" customWidth="1"/>
    <col min="15874" max="15874" width="26.5703125" bestFit="1" customWidth="1"/>
    <col min="15889" max="15889" width="173.140625" customWidth="1"/>
    <col min="16129" max="16129" width="5" bestFit="1" customWidth="1"/>
    <col min="16130" max="16130" width="26.5703125" bestFit="1" customWidth="1"/>
    <col min="16145" max="16145" width="173.140625" customWidth="1"/>
  </cols>
  <sheetData>
    <row r="1" spans="1:17" s="293" customFormat="1" ht="18.75">
      <c r="A1" s="288" t="s">
        <v>476</v>
      </c>
      <c r="B1" s="289"/>
      <c r="C1" s="290"/>
      <c r="D1" s="289"/>
      <c r="E1" s="290"/>
      <c r="F1" s="289"/>
      <c r="G1" s="289"/>
      <c r="H1" s="289"/>
      <c r="I1" s="289"/>
      <c r="J1" s="289" t="s">
        <v>477</v>
      </c>
      <c r="K1" s="289"/>
      <c r="L1" s="289"/>
      <c r="M1" s="289"/>
      <c r="N1" s="289"/>
      <c r="O1" s="289"/>
      <c r="P1" s="291"/>
      <c r="Q1" s="292"/>
    </row>
    <row r="2" spans="1:17" s="301" customFormat="1" ht="18.75">
      <c r="A2" s="294"/>
      <c r="B2" s="295"/>
      <c r="C2" s="296" t="s">
        <v>478</v>
      </c>
      <c r="D2" s="297"/>
      <c r="E2" s="298"/>
      <c r="F2" s="297"/>
      <c r="G2" s="297"/>
      <c r="H2" s="297"/>
      <c r="I2" s="299"/>
      <c r="J2" s="300" t="s">
        <v>479</v>
      </c>
      <c r="K2" s="297"/>
      <c r="L2" s="297"/>
      <c r="M2" s="297"/>
      <c r="N2" s="297"/>
      <c r="O2" s="297"/>
      <c r="P2" s="299"/>
      <c r="Q2" s="295" t="s">
        <v>480</v>
      </c>
    </row>
    <row r="3" spans="1:17" s="310" customFormat="1" ht="12.75">
      <c r="A3" s="302" t="s">
        <v>481</v>
      </c>
      <c r="B3" s="303" t="s">
        <v>482</v>
      </c>
      <c r="C3" s="304" t="s">
        <v>483</v>
      </c>
      <c r="D3" s="305" t="s">
        <v>484</v>
      </c>
      <c r="E3" s="306" t="s">
        <v>485</v>
      </c>
      <c r="F3" s="307" t="s">
        <v>486</v>
      </c>
      <c r="G3" s="307" t="s">
        <v>487</v>
      </c>
      <c r="H3" s="307" t="s">
        <v>488</v>
      </c>
      <c r="I3" s="308" t="s">
        <v>489</v>
      </c>
      <c r="J3" s="304" t="s">
        <v>483</v>
      </c>
      <c r="K3" s="305" t="s">
        <v>484</v>
      </c>
      <c r="L3" s="306" t="s">
        <v>485</v>
      </c>
      <c r="M3" s="307" t="s">
        <v>486</v>
      </c>
      <c r="N3" s="307" t="s">
        <v>487</v>
      </c>
      <c r="O3" s="307" t="s">
        <v>488</v>
      </c>
      <c r="P3" s="307" t="s">
        <v>489</v>
      </c>
      <c r="Q3" s="309" t="s">
        <v>490</v>
      </c>
    </row>
    <row r="4" spans="1:17">
      <c r="A4" s="311">
        <v>820</v>
      </c>
      <c r="B4" s="312" t="s">
        <v>491</v>
      </c>
      <c r="C4" s="313">
        <v>6.5</v>
      </c>
      <c r="D4" s="314">
        <v>82.86</v>
      </c>
      <c r="E4" s="315">
        <v>24.78</v>
      </c>
      <c r="F4" s="314">
        <v>43.22</v>
      </c>
      <c r="G4" s="236"/>
      <c r="H4" s="236"/>
      <c r="I4" s="316">
        <v>14.86</v>
      </c>
      <c r="J4" s="313">
        <v>6.5</v>
      </c>
      <c r="K4" s="317">
        <f>SUM(L4:P4)</f>
        <v>79.350000000000009</v>
      </c>
      <c r="L4" s="315">
        <v>24.78</v>
      </c>
      <c r="M4" s="318">
        <v>39.71</v>
      </c>
      <c r="N4" s="319" t="s">
        <v>492</v>
      </c>
      <c r="O4" s="320"/>
      <c r="P4" s="321">
        <v>14.86</v>
      </c>
      <c r="Q4" s="322" t="s">
        <v>493</v>
      </c>
    </row>
    <row r="5" spans="1:17">
      <c r="A5" s="311">
        <v>706</v>
      </c>
      <c r="B5" s="312" t="s">
        <v>494</v>
      </c>
      <c r="C5" s="313">
        <v>6.5</v>
      </c>
      <c r="D5" s="314">
        <v>74.91</v>
      </c>
      <c r="E5" s="315">
        <v>42.49</v>
      </c>
      <c r="F5" s="314">
        <v>32.42</v>
      </c>
      <c r="G5" s="236"/>
      <c r="H5" s="236"/>
      <c r="I5" s="323"/>
      <c r="J5" s="313">
        <v>6.5</v>
      </c>
      <c r="K5" s="314">
        <v>74.91</v>
      </c>
      <c r="L5" s="315">
        <v>42.49</v>
      </c>
      <c r="M5" s="314">
        <v>32.42</v>
      </c>
      <c r="N5" s="236"/>
      <c r="O5" s="236"/>
      <c r="P5" s="324"/>
      <c r="Q5" s="325"/>
    </row>
    <row r="6" spans="1:17">
      <c r="A6" s="311">
        <v>668</v>
      </c>
      <c r="B6" s="312" t="s">
        <v>495</v>
      </c>
      <c r="C6" s="313">
        <v>6.5</v>
      </c>
      <c r="D6" s="314">
        <v>68.03</v>
      </c>
      <c r="E6" s="315">
        <v>36.53</v>
      </c>
      <c r="F6" s="314">
        <v>31.49</v>
      </c>
      <c r="G6" s="236"/>
      <c r="H6" s="236"/>
      <c r="I6" s="323"/>
      <c r="J6" s="313">
        <v>6.5</v>
      </c>
      <c r="K6" s="314">
        <v>68.03</v>
      </c>
      <c r="L6" s="315">
        <v>36.53</v>
      </c>
      <c r="M6" s="314">
        <v>31.49</v>
      </c>
      <c r="N6" s="236"/>
      <c r="O6" s="236"/>
      <c r="P6" s="324"/>
      <c r="Q6" s="325"/>
    </row>
    <row r="7" spans="1:17">
      <c r="A7" s="311">
        <v>630</v>
      </c>
      <c r="B7" s="312" t="s">
        <v>496</v>
      </c>
      <c r="C7" s="313">
        <v>6.5</v>
      </c>
      <c r="D7" s="314">
        <v>66.28</v>
      </c>
      <c r="E7" s="315">
        <v>36.56</v>
      </c>
      <c r="F7" s="314">
        <v>29.72</v>
      </c>
      <c r="G7" s="236"/>
      <c r="H7" s="236"/>
      <c r="I7" s="323"/>
      <c r="J7" s="313">
        <v>6.5</v>
      </c>
      <c r="K7" s="314">
        <v>66.28</v>
      </c>
      <c r="L7" s="315">
        <v>36.56</v>
      </c>
      <c r="M7" s="314">
        <v>29.72</v>
      </c>
      <c r="N7" s="236"/>
      <c r="O7" s="236"/>
      <c r="P7" s="324"/>
      <c r="Q7" s="325"/>
    </row>
    <row r="8" spans="1:17">
      <c r="A8" s="311">
        <v>2378</v>
      </c>
      <c r="B8" s="312" t="s">
        <v>497</v>
      </c>
      <c r="C8" s="313">
        <v>6.5</v>
      </c>
      <c r="D8" s="314">
        <v>65.400000000000006</v>
      </c>
      <c r="E8" s="315">
        <v>10.11</v>
      </c>
      <c r="F8" s="314">
        <v>44.52</v>
      </c>
      <c r="G8" s="1"/>
      <c r="H8" s="236"/>
      <c r="I8" s="316">
        <v>10.8</v>
      </c>
      <c r="J8" s="313">
        <v>6.5</v>
      </c>
      <c r="K8" s="317">
        <f>SUM(L8:P8)</f>
        <v>63.230000000000004</v>
      </c>
      <c r="L8" s="315">
        <v>10.11</v>
      </c>
      <c r="M8" s="318">
        <v>42.32</v>
      </c>
      <c r="N8" s="319" t="s">
        <v>492</v>
      </c>
      <c r="O8" s="320"/>
      <c r="P8" s="321">
        <v>10.8</v>
      </c>
      <c r="Q8" s="322" t="s">
        <v>498</v>
      </c>
    </row>
    <row r="9" spans="1:17">
      <c r="A9" s="311">
        <v>858</v>
      </c>
      <c r="B9" s="312" t="s">
        <v>499</v>
      </c>
      <c r="C9" s="313">
        <v>6.5</v>
      </c>
      <c r="D9" s="314">
        <v>64.77</v>
      </c>
      <c r="E9" s="315">
        <v>21.36</v>
      </c>
      <c r="F9" s="314">
        <v>35.11</v>
      </c>
      <c r="G9" s="236"/>
      <c r="H9" s="236"/>
      <c r="I9" s="316">
        <v>8.2899999999999991</v>
      </c>
      <c r="J9" s="313">
        <v>6.5</v>
      </c>
      <c r="K9" s="317">
        <f>SUM(L9:P9)</f>
        <v>61.949999999999996</v>
      </c>
      <c r="L9" s="315">
        <v>21.36</v>
      </c>
      <c r="M9" s="318">
        <v>32.299999999999997</v>
      </c>
      <c r="N9" s="319" t="s">
        <v>492</v>
      </c>
      <c r="O9" s="320"/>
      <c r="P9" s="321">
        <v>8.2899999999999991</v>
      </c>
      <c r="Q9" s="322" t="s">
        <v>500</v>
      </c>
    </row>
    <row r="10" spans="1:17">
      <c r="A10" s="311">
        <v>1314</v>
      </c>
      <c r="B10" s="312" t="s">
        <v>501</v>
      </c>
      <c r="C10" s="313">
        <v>6.5</v>
      </c>
      <c r="D10" s="314">
        <v>58.68</v>
      </c>
      <c r="E10" s="315">
        <v>10.41</v>
      </c>
      <c r="F10" s="314">
        <v>40.33</v>
      </c>
      <c r="G10" s="236"/>
      <c r="H10" s="326">
        <v>7.95</v>
      </c>
      <c r="I10" s="323"/>
      <c r="J10" s="313">
        <v>6.5</v>
      </c>
      <c r="K10" s="314">
        <v>58.68</v>
      </c>
      <c r="L10" s="315">
        <v>10.41</v>
      </c>
      <c r="M10" s="314">
        <v>40.33</v>
      </c>
      <c r="N10" s="236"/>
      <c r="O10" s="326">
        <v>7.95</v>
      </c>
      <c r="P10" s="324"/>
      <c r="Q10" s="325"/>
    </row>
    <row r="11" spans="1:17">
      <c r="A11" s="311">
        <v>1466</v>
      </c>
      <c r="B11" s="312" t="s">
        <v>502</v>
      </c>
      <c r="C11" s="313">
        <v>6.5</v>
      </c>
      <c r="D11" s="314">
        <v>48.42</v>
      </c>
      <c r="E11" s="315">
        <v>17.61</v>
      </c>
      <c r="F11" s="314">
        <v>30.82</v>
      </c>
      <c r="G11" s="236"/>
      <c r="H11" s="236"/>
      <c r="I11" s="323"/>
      <c r="J11" s="313">
        <v>6.5</v>
      </c>
      <c r="K11" s="314">
        <v>48.42</v>
      </c>
      <c r="L11" s="315">
        <v>17.61</v>
      </c>
      <c r="M11" s="314">
        <v>30.82</v>
      </c>
      <c r="N11" s="236"/>
      <c r="O11" s="236"/>
      <c r="P11" s="324"/>
      <c r="Q11" s="325"/>
    </row>
    <row r="12" spans="1:17">
      <c r="A12" s="311">
        <v>1656</v>
      </c>
      <c r="B12" s="312" t="s">
        <v>503</v>
      </c>
      <c r="C12" s="313">
        <v>6.5</v>
      </c>
      <c r="D12" s="314">
        <v>43.82</v>
      </c>
      <c r="E12" s="315">
        <v>9.92</v>
      </c>
      <c r="F12" s="314">
        <v>33.9</v>
      </c>
      <c r="G12" s="236"/>
      <c r="H12" s="236"/>
      <c r="I12" s="323"/>
      <c r="J12" s="313">
        <v>6.5</v>
      </c>
      <c r="K12" s="314">
        <v>43.82</v>
      </c>
      <c r="L12" s="315">
        <v>9.92</v>
      </c>
      <c r="M12" s="314">
        <v>33.9</v>
      </c>
      <c r="N12" s="236"/>
      <c r="O12" s="236"/>
      <c r="P12" s="324"/>
      <c r="Q12" s="325"/>
    </row>
    <row r="13" spans="1:17">
      <c r="A13" s="311">
        <v>364</v>
      </c>
      <c r="B13" s="312" t="s">
        <v>504</v>
      </c>
      <c r="C13" s="313">
        <v>6.5</v>
      </c>
      <c r="D13" s="314">
        <v>42.77</v>
      </c>
      <c r="E13" s="315">
        <v>4.2699999999999996</v>
      </c>
      <c r="F13" s="314">
        <v>31.72</v>
      </c>
      <c r="G13" s="237">
        <v>6.76</v>
      </c>
      <c r="H13" s="236"/>
      <c r="I13" s="323"/>
      <c r="J13" s="313">
        <v>6.5</v>
      </c>
      <c r="K13" s="314">
        <v>42.77</v>
      </c>
      <c r="L13" s="315">
        <v>4.2699999999999996</v>
      </c>
      <c r="M13" s="314">
        <v>31.72</v>
      </c>
      <c r="N13" s="236">
        <v>6.76</v>
      </c>
      <c r="O13" s="236"/>
      <c r="P13" s="324"/>
      <c r="Q13" s="325"/>
    </row>
    <row r="14" spans="1:17">
      <c r="A14" s="311">
        <v>1960</v>
      </c>
      <c r="B14" s="312" t="s">
        <v>505</v>
      </c>
      <c r="C14" s="313">
        <v>6</v>
      </c>
      <c r="D14" s="314">
        <v>38.229999999999997</v>
      </c>
      <c r="E14" s="315">
        <v>3.85</v>
      </c>
      <c r="F14" s="314">
        <v>34.380000000000003</v>
      </c>
      <c r="G14" s="236"/>
      <c r="H14" s="236"/>
      <c r="I14" s="323"/>
      <c r="J14" s="313">
        <v>6</v>
      </c>
      <c r="K14" s="314">
        <v>38.229999999999997</v>
      </c>
      <c r="L14" s="315">
        <v>3.85</v>
      </c>
      <c r="M14" s="314">
        <v>34.380000000000003</v>
      </c>
      <c r="N14" s="236"/>
      <c r="O14" s="236"/>
      <c r="P14" s="324"/>
      <c r="Q14" s="325"/>
    </row>
    <row r="15" spans="1:17">
      <c r="A15" s="311">
        <v>60</v>
      </c>
      <c r="B15" s="312" t="s">
        <v>506</v>
      </c>
      <c r="C15" s="313">
        <v>6</v>
      </c>
      <c r="D15" s="314">
        <v>34.78</v>
      </c>
      <c r="E15" s="315">
        <v>9.9499999999999993</v>
      </c>
      <c r="F15" s="314">
        <v>8.77</v>
      </c>
      <c r="G15" s="326">
        <v>16.059999999999999</v>
      </c>
      <c r="H15" s="236"/>
      <c r="I15" s="323"/>
      <c r="J15" s="313">
        <v>6</v>
      </c>
      <c r="K15" s="314">
        <v>34.78</v>
      </c>
      <c r="L15" s="315">
        <v>9.9499999999999993</v>
      </c>
      <c r="M15" s="314">
        <v>8.77</v>
      </c>
      <c r="N15" s="326">
        <v>16.059999999999999</v>
      </c>
      <c r="O15" s="236"/>
      <c r="P15" s="324"/>
      <c r="Q15" s="325"/>
    </row>
    <row r="16" spans="1:17">
      <c r="A16" s="311">
        <v>1884</v>
      </c>
      <c r="B16" s="312" t="s">
        <v>507</v>
      </c>
      <c r="C16" s="313">
        <v>6</v>
      </c>
      <c r="D16" s="314">
        <v>33.36</v>
      </c>
      <c r="E16" s="315">
        <v>4.99</v>
      </c>
      <c r="F16" s="314">
        <v>28.37</v>
      </c>
      <c r="G16" s="236"/>
      <c r="H16" s="236"/>
      <c r="I16" s="323"/>
      <c r="J16" s="313">
        <v>6</v>
      </c>
      <c r="K16" s="314">
        <v>33.36</v>
      </c>
      <c r="L16" s="315">
        <v>4.99</v>
      </c>
      <c r="M16" s="314">
        <v>28.37</v>
      </c>
      <c r="N16" s="236"/>
      <c r="O16" s="236"/>
      <c r="P16" s="324"/>
      <c r="Q16" s="325"/>
    </row>
    <row r="17" spans="1:17">
      <c r="A17" s="311">
        <v>516</v>
      </c>
      <c r="B17" s="312" t="s">
        <v>508</v>
      </c>
      <c r="C17" s="313">
        <v>6</v>
      </c>
      <c r="D17" s="314">
        <v>31.45</v>
      </c>
      <c r="E17" s="315">
        <v>6.26</v>
      </c>
      <c r="F17" s="314">
        <v>25.19</v>
      </c>
      <c r="G17" s="236"/>
      <c r="H17" s="236"/>
      <c r="I17" s="323"/>
      <c r="J17" s="313">
        <v>6</v>
      </c>
      <c r="K17" s="314">
        <v>31.45</v>
      </c>
      <c r="L17" s="315">
        <v>6.26</v>
      </c>
      <c r="M17" s="314">
        <v>25.19</v>
      </c>
      <c r="N17" s="236"/>
      <c r="O17" s="236"/>
      <c r="P17" s="324"/>
      <c r="Q17" s="325"/>
    </row>
    <row r="18" spans="1:17">
      <c r="A18" s="311">
        <v>2036</v>
      </c>
      <c r="B18" s="312" t="s">
        <v>509</v>
      </c>
      <c r="C18" s="313">
        <v>6</v>
      </c>
      <c r="D18" s="314">
        <v>27.46</v>
      </c>
      <c r="E18" s="315">
        <v>8.42</v>
      </c>
      <c r="F18" s="314">
        <v>19.04</v>
      </c>
      <c r="G18" s="236"/>
      <c r="H18" s="236"/>
      <c r="I18" s="323"/>
      <c r="J18" s="313">
        <v>6</v>
      </c>
      <c r="K18" s="314">
        <v>27.46</v>
      </c>
      <c r="L18" s="315">
        <v>8.42</v>
      </c>
      <c r="M18" s="314">
        <v>19.04</v>
      </c>
      <c r="N18" s="236"/>
      <c r="O18" s="236"/>
      <c r="P18" s="324"/>
      <c r="Q18" s="325"/>
    </row>
    <row r="19" spans="1:17">
      <c r="A19" s="311">
        <v>744</v>
      </c>
      <c r="B19" s="312" t="s">
        <v>510</v>
      </c>
      <c r="C19" s="313">
        <v>6</v>
      </c>
      <c r="D19" s="314">
        <v>27.19</v>
      </c>
      <c r="E19" s="315">
        <v>8.9700000000000006</v>
      </c>
      <c r="F19" s="314">
        <v>18.22</v>
      </c>
      <c r="G19" s="236"/>
      <c r="H19" s="236"/>
      <c r="I19" s="323"/>
      <c r="J19" s="313">
        <v>6</v>
      </c>
      <c r="K19" s="314">
        <v>27.19</v>
      </c>
      <c r="L19" s="315">
        <v>8.9700000000000006</v>
      </c>
      <c r="M19" s="314">
        <v>18.22</v>
      </c>
      <c r="N19" s="236"/>
      <c r="O19" s="236"/>
      <c r="P19" s="324"/>
      <c r="Q19" s="325"/>
    </row>
    <row r="20" spans="1:17">
      <c r="A20" s="311">
        <v>174</v>
      </c>
      <c r="B20" s="312" t="s">
        <v>511</v>
      </c>
      <c r="C20" s="313">
        <v>6</v>
      </c>
      <c r="D20" s="314">
        <v>26.74</v>
      </c>
      <c r="E20" s="315">
        <v>12.96</v>
      </c>
      <c r="F20" s="314">
        <v>13.78</v>
      </c>
      <c r="G20" s="236"/>
      <c r="H20" s="236"/>
      <c r="I20" s="323"/>
      <c r="J20" s="313">
        <v>6</v>
      </c>
      <c r="K20" s="314">
        <v>26.74</v>
      </c>
      <c r="L20" s="315">
        <v>12.96</v>
      </c>
      <c r="M20" s="314">
        <v>13.78</v>
      </c>
      <c r="N20" s="236"/>
      <c r="O20" s="236"/>
      <c r="P20" s="324"/>
      <c r="Q20" s="327" t="s">
        <v>512</v>
      </c>
    </row>
    <row r="21" spans="1:17">
      <c r="A21" s="311">
        <v>592</v>
      </c>
      <c r="B21" s="312" t="s">
        <v>513</v>
      </c>
      <c r="C21" s="313">
        <v>6</v>
      </c>
      <c r="D21" s="314">
        <v>26.34</v>
      </c>
      <c r="E21" s="315">
        <v>1.81</v>
      </c>
      <c r="F21" s="314">
        <v>12.95</v>
      </c>
      <c r="G21" s="326">
        <v>11.58</v>
      </c>
      <c r="H21" s="236"/>
      <c r="I21" s="323"/>
      <c r="J21" s="313">
        <v>6</v>
      </c>
      <c r="K21" s="314">
        <v>26.34</v>
      </c>
      <c r="L21" s="315">
        <v>1.81</v>
      </c>
      <c r="M21" s="314">
        <v>12.95</v>
      </c>
      <c r="N21" s="326">
        <v>11.58</v>
      </c>
      <c r="O21" s="236"/>
      <c r="P21" s="324"/>
      <c r="Q21" s="325"/>
    </row>
    <row r="22" spans="1:17">
      <c r="A22" s="311">
        <v>2188</v>
      </c>
      <c r="B22" s="312" t="s">
        <v>514</v>
      </c>
      <c r="C22" s="313">
        <v>6</v>
      </c>
      <c r="D22" s="314">
        <v>25.48</v>
      </c>
      <c r="E22" s="315">
        <v>8.7899999999999991</v>
      </c>
      <c r="F22" s="314">
        <v>16.690000000000001</v>
      </c>
      <c r="G22" s="236"/>
      <c r="H22" s="236"/>
      <c r="I22" s="323"/>
      <c r="J22" s="313">
        <v>6</v>
      </c>
      <c r="K22" s="314">
        <v>25.48</v>
      </c>
      <c r="L22" s="315">
        <v>8.7899999999999991</v>
      </c>
      <c r="M22" s="314">
        <v>16.690000000000001</v>
      </c>
      <c r="N22" s="236"/>
      <c r="O22" s="236"/>
      <c r="P22" s="324"/>
      <c r="Q22" s="325"/>
    </row>
    <row r="23" spans="1:17">
      <c r="A23" s="311">
        <v>1732</v>
      </c>
      <c r="B23" s="312" t="s">
        <v>515</v>
      </c>
      <c r="C23" s="313">
        <v>5</v>
      </c>
      <c r="D23" s="314">
        <v>24.82</v>
      </c>
      <c r="E23" s="315">
        <v>5.72</v>
      </c>
      <c r="F23" s="314">
        <v>19.100000000000001</v>
      </c>
      <c r="G23" s="236"/>
      <c r="H23" s="236"/>
      <c r="I23" s="323"/>
      <c r="J23" s="313">
        <v>5</v>
      </c>
      <c r="K23" s="314">
        <v>24.82</v>
      </c>
      <c r="L23" s="315">
        <v>5.72</v>
      </c>
      <c r="M23" s="314">
        <v>19.100000000000001</v>
      </c>
      <c r="N23" s="236"/>
      <c r="O23" s="236"/>
      <c r="P23" s="324"/>
      <c r="Q23" s="325"/>
    </row>
    <row r="24" spans="1:17">
      <c r="A24" s="311">
        <v>1580</v>
      </c>
      <c r="B24" s="312" t="s">
        <v>516</v>
      </c>
      <c r="C24" s="313">
        <v>5</v>
      </c>
      <c r="D24" s="314">
        <v>24.49</v>
      </c>
      <c r="E24" s="315">
        <v>12.1</v>
      </c>
      <c r="F24" s="314">
        <v>12.4</v>
      </c>
      <c r="G24" s="236"/>
      <c r="H24" s="236"/>
      <c r="I24" s="323"/>
      <c r="J24" s="313">
        <v>5</v>
      </c>
      <c r="K24" s="314">
        <v>24.49</v>
      </c>
      <c r="L24" s="315">
        <v>12.1</v>
      </c>
      <c r="M24" s="314">
        <v>12.4</v>
      </c>
      <c r="N24" s="236"/>
      <c r="O24" s="236"/>
      <c r="P24" s="324"/>
      <c r="Q24" s="325"/>
    </row>
    <row r="25" spans="1:17">
      <c r="A25" s="311">
        <v>136</v>
      </c>
      <c r="B25" s="328" t="s">
        <v>517</v>
      </c>
      <c r="C25" s="313">
        <v>5</v>
      </c>
      <c r="D25" s="314">
        <v>24.44</v>
      </c>
      <c r="E25" s="315">
        <v>12.71</v>
      </c>
      <c r="F25" s="314">
        <v>11.74</v>
      </c>
      <c r="G25" s="236"/>
      <c r="H25" s="236"/>
      <c r="I25" s="323"/>
      <c r="J25" s="313">
        <v>5</v>
      </c>
      <c r="K25" s="314">
        <v>24.44</v>
      </c>
      <c r="L25" s="315">
        <v>12.71</v>
      </c>
      <c r="M25" s="314">
        <v>11.74</v>
      </c>
      <c r="N25" s="236"/>
      <c r="O25" s="236"/>
      <c r="P25" s="324"/>
      <c r="Q25" s="327" t="s">
        <v>518</v>
      </c>
    </row>
    <row r="26" spans="1:17">
      <c r="A26" s="311">
        <v>2150</v>
      </c>
      <c r="B26" s="328" t="s">
        <v>519</v>
      </c>
      <c r="C26" s="313">
        <v>5</v>
      </c>
      <c r="D26" s="314">
        <v>24.28</v>
      </c>
      <c r="E26" s="315">
        <v>0</v>
      </c>
      <c r="F26" s="314">
        <v>17.100000000000001</v>
      </c>
      <c r="G26" s="326">
        <v>7.18</v>
      </c>
      <c r="H26" s="236"/>
      <c r="I26" s="323"/>
      <c r="J26" s="313">
        <v>5</v>
      </c>
      <c r="K26" s="314">
        <v>24.28</v>
      </c>
      <c r="L26" s="315">
        <v>0</v>
      </c>
      <c r="M26" s="314">
        <v>17.100000000000001</v>
      </c>
      <c r="N26" s="326">
        <v>7.18</v>
      </c>
      <c r="O26" s="236"/>
      <c r="P26" s="324"/>
      <c r="Q26" s="327" t="s">
        <v>520</v>
      </c>
    </row>
    <row r="27" spans="1:17">
      <c r="A27" s="311">
        <v>1276</v>
      </c>
      <c r="B27" s="312" t="s">
        <v>521</v>
      </c>
      <c r="C27" s="313">
        <v>5</v>
      </c>
      <c r="D27" s="314">
        <v>22.3</v>
      </c>
      <c r="E27" s="315">
        <v>3.74</v>
      </c>
      <c r="F27" s="314">
        <v>18.57</v>
      </c>
      <c r="G27" s="236"/>
      <c r="H27" s="236"/>
      <c r="I27" s="323"/>
      <c r="J27" s="313">
        <v>5</v>
      </c>
      <c r="K27" s="314">
        <v>22.3</v>
      </c>
      <c r="L27" s="315">
        <v>3.74</v>
      </c>
      <c r="M27" s="314">
        <v>18.57</v>
      </c>
      <c r="N27" s="236"/>
      <c r="O27" s="236"/>
      <c r="P27" s="324"/>
      <c r="Q27" s="325"/>
    </row>
    <row r="28" spans="1:17">
      <c r="A28" s="311">
        <v>2074</v>
      </c>
      <c r="B28" s="312" t="s">
        <v>522</v>
      </c>
      <c r="C28" s="313">
        <v>5</v>
      </c>
      <c r="D28" s="314">
        <v>22.22</v>
      </c>
      <c r="E28" s="315">
        <v>10.119999999999999</v>
      </c>
      <c r="F28" s="314">
        <v>12.11</v>
      </c>
      <c r="G28" s="236"/>
      <c r="H28" s="236"/>
      <c r="I28" s="323"/>
      <c r="J28" s="313">
        <v>5</v>
      </c>
      <c r="K28" s="314">
        <v>22.22</v>
      </c>
      <c r="L28" s="315">
        <v>10.119999999999999</v>
      </c>
      <c r="M28" s="314">
        <v>12.11</v>
      </c>
      <c r="N28" s="236"/>
      <c r="O28" s="236"/>
      <c r="P28" s="324"/>
      <c r="Q28" s="325"/>
    </row>
    <row r="29" spans="1:17">
      <c r="A29" s="311">
        <v>2416</v>
      </c>
      <c r="B29" s="312" t="s">
        <v>523</v>
      </c>
      <c r="C29" s="313">
        <v>5</v>
      </c>
      <c r="D29" s="314">
        <v>21.96</v>
      </c>
      <c r="E29" s="315">
        <v>6.24</v>
      </c>
      <c r="F29" s="314">
        <v>15.72</v>
      </c>
      <c r="G29" s="236"/>
      <c r="H29" s="236"/>
      <c r="I29" s="323"/>
      <c r="J29" s="313">
        <v>5</v>
      </c>
      <c r="K29" s="314">
        <v>21.96</v>
      </c>
      <c r="L29" s="315">
        <v>6.24</v>
      </c>
      <c r="M29" s="314">
        <v>15.72</v>
      </c>
      <c r="N29" s="236"/>
      <c r="O29" s="236"/>
      <c r="P29" s="324"/>
      <c r="Q29" s="325"/>
    </row>
    <row r="30" spans="1:17">
      <c r="A30" s="311">
        <v>1048</v>
      </c>
      <c r="B30" s="312" t="s">
        <v>524</v>
      </c>
      <c r="C30" s="313">
        <v>5</v>
      </c>
      <c r="D30" s="314">
        <v>21.26</v>
      </c>
      <c r="E30" s="315">
        <v>9.99</v>
      </c>
      <c r="F30" s="314">
        <v>11.27</v>
      </c>
      <c r="G30" s="236"/>
      <c r="H30" s="236"/>
      <c r="I30" s="323"/>
      <c r="J30" s="313">
        <v>5</v>
      </c>
      <c r="K30" s="314">
        <v>21.26</v>
      </c>
      <c r="L30" s="315">
        <v>9.99</v>
      </c>
      <c r="M30" s="314">
        <v>11.27</v>
      </c>
      <c r="N30" s="236"/>
      <c r="O30" s="236"/>
      <c r="P30" s="324"/>
      <c r="Q30" s="325"/>
    </row>
    <row r="31" spans="1:17">
      <c r="A31" s="311">
        <v>2112</v>
      </c>
      <c r="B31" s="312" t="s">
        <v>525</v>
      </c>
      <c r="C31" s="313">
        <v>5</v>
      </c>
      <c r="D31" s="314">
        <v>21</v>
      </c>
      <c r="E31" s="315">
        <v>7.12</v>
      </c>
      <c r="F31" s="314">
        <v>13.88</v>
      </c>
      <c r="G31" s="236"/>
      <c r="H31" s="236"/>
      <c r="I31" s="323"/>
      <c r="J31" s="313">
        <v>5</v>
      </c>
      <c r="K31" s="314">
        <v>21</v>
      </c>
      <c r="L31" s="315">
        <v>7.12</v>
      </c>
      <c r="M31" s="314">
        <v>13.88</v>
      </c>
      <c r="N31" s="236"/>
      <c r="O31" s="236"/>
      <c r="P31" s="324"/>
      <c r="Q31" s="325"/>
    </row>
    <row r="32" spans="1:17">
      <c r="A32" s="311">
        <v>782</v>
      </c>
      <c r="B32" s="312" t="s">
        <v>526</v>
      </c>
      <c r="C32" s="313">
        <v>5</v>
      </c>
      <c r="D32" s="314">
        <v>20.74</v>
      </c>
      <c r="E32" s="315">
        <v>5.13</v>
      </c>
      <c r="F32" s="314">
        <v>15.61</v>
      </c>
      <c r="G32" s="236"/>
      <c r="H32" s="236"/>
      <c r="I32" s="323"/>
      <c r="J32" s="313">
        <v>5</v>
      </c>
      <c r="K32" s="314">
        <v>20.74</v>
      </c>
      <c r="L32" s="315">
        <v>5.13</v>
      </c>
      <c r="M32" s="314">
        <v>15.61</v>
      </c>
      <c r="N32" s="236"/>
      <c r="O32" s="236"/>
      <c r="P32" s="324"/>
      <c r="Q32" s="325"/>
    </row>
    <row r="33" spans="1:17">
      <c r="A33" s="311">
        <v>1998</v>
      </c>
      <c r="B33" s="328" t="s">
        <v>527</v>
      </c>
      <c r="C33" s="313">
        <v>5</v>
      </c>
      <c r="D33" s="314">
        <v>20.100000000000001</v>
      </c>
      <c r="E33" s="315">
        <v>8.73</v>
      </c>
      <c r="F33" s="314">
        <v>11.36</v>
      </c>
      <c r="G33" s="236"/>
      <c r="H33" s="236"/>
      <c r="I33" s="323"/>
      <c r="J33" s="313">
        <v>5</v>
      </c>
      <c r="K33" s="314">
        <v>20.100000000000001</v>
      </c>
      <c r="L33" s="315">
        <v>8.73</v>
      </c>
      <c r="M33" s="314">
        <v>11.36</v>
      </c>
      <c r="N33" s="236"/>
      <c r="O33" s="236"/>
      <c r="P33" s="324"/>
      <c r="Q33" s="327" t="s">
        <v>528</v>
      </c>
    </row>
    <row r="34" spans="1:17">
      <c r="A34" s="311">
        <v>212</v>
      </c>
      <c r="B34" s="312" t="s">
        <v>529</v>
      </c>
      <c r="C34" s="313">
        <v>5</v>
      </c>
      <c r="D34" s="314">
        <v>20.02</v>
      </c>
      <c r="E34" s="315">
        <v>5.14</v>
      </c>
      <c r="F34" s="314">
        <v>8.48</v>
      </c>
      <c r="G34" s="236"/>
      <c r="H34" s="236"/>
      <c r="I34" s="316">
        <v>6.4</v>
      </c>
      <c r="J34" s="313">
        <v>5</v>
      </c>
      <c r="K34" s="314">
        <v>20.02</v>
      </c>
      <c r="L34" s="315">
        <v>5.14</v>
      </c>
      <c r="M34" s="314">
        <v>8.48</v>
      </c>
      <c r="N34" s="236"/>
      <c r="O34" s="236"/>
      <c r="P34" s="321">
        <v>6.4</v>
      </c>
      <c r="Q34" s="325"/>
    </row>
    <row r="35" spans="1:17">
      <c r="A35" s="311">
        <v>2264</v>
      </c>
      <c r="B35" s="312" t="s">
        <v>530</v>
      </c>
      <c r="C35" s="313">
        <v>4</v>
      </c>
      <c r="D35" s="314">
        <v>19.96</v>
      </c>
      <c r="E35" s="315">
        <v>5.51</v>
      </c>
      <c r="F35" s="314">
        <v>14.45</v>
      </c>
      <c r="G35" s="236"/>
      <c r="H35" s="236"/>
      <c r="I35" s="323"/>
      <c r="J35" s="313">
        <v>4</v>
      </c>
      <c r="K35" s="314">
        <v>19.96</v>
      </c>
      <c r="L35" s="315">
        <v>5.51</v>
      </c>
      <c r="M35" s="314">
        <v>14.45</v>
      </c>
      <c r="N35" s="236"/>
      <c r="O35" s="236"/>
      <c r="P35" s="324"/>
      <c r="Q35" s="325"/>
    </row>
    <row r="36" spans="1:17">
      <c r="A36" s="311">
        <v>1352</v>
      </c>
      <c r="B36" s="328" t="s">
        <v>531</v>
      </c>
      <c r="C36" s="313">
        <v>4</v>
      </c>
      <c r="D36" s="314">
        <v>19.21</v>
      </c>
      <c r="E36" s="315">
        <v>9.5</v>
      </c>
      <c r="F36" s="314">
        <v>7.03</v>
      </c>
      <c r="G36" s="236"/>
      <c r="H36" s="326">
        <v>2.69</v>
      </c>
      <c r="I36" s="323"/>
      <c r="J36" s="313">
        <v>4</v>
      </c>
      <c r="K36" s="314">
        <v>19.21</v>
      </c>
      <c r="L36" s="315">
        <v>9.5</v>
      </c>
      <c r="M36" s="314">
        <v>7.03</v>
      </c>
      <c r="N36" s="236"/>
      <c r="O36" s="326">
        <v>2.69</v>
      </c>
      <c r="P36" s="324"/>
      <c r="Q36" s="327" t="s">
        <v>520</v>
      </c>
    </row>
    <row r="37" spans="1:17">
      <c r="A37" s="311">
        <v>1162</v>
      </c>
      <c r="B37" s="312" t="s">
        <v>532</v>
      </c>
      <c r="C37" s="313">
        <v>4</v>
      </c>
      <c r="D37" s="314">
        <v>19</v>
      </c>
      <c r="E37" s="315">
        <v>9.59</v>
      </c>
      <c r="F37" s="314">
        <v>9.41</v>
      </c>
      <c r="G37" s="236"/>
      <c r="H37" s="236"/>
      <c r="I37" s="323"/>
      <c r="J37" s="313">
        <v>4</v>
      </c>
      <c r="K37" s="314">
        <v>19</v>
      </c>
      <c r="L37" s="315">
        <v>9.59</v>
      </c>
      <c r="M37" s="314">
        <v>9.41</v>
      </c>
      <c r="N37" s="236"/>
      <c r="O37" s="236"/>
      <c r="P37" s="324"/>
      <c r="Q37" s="325"/>
    </row>
    <row r="38" spans="1:17">
      <c r="A38" s="311">
        <v>896</v>
      </c>
      <c r="B38" s="312" t="s">
        <v>533</v>
      </c>
      <c r="C38" s="313">
        <v>4</v>
      </c>
      <c r="D38" s="314">
        <v>18.93</v>
      </c>
      <c r="E38" s="315">
        <v>5.15</v>
      </c>
      <c r="F38" s="314">
        <v>13.78</v>
      </c>
      <c r="G38" s="236"/>
      <c r="H38" s="236"/>
      <c r="I38" s="323"/>
      <c r="J38" s="313">
        <v>4</v>
      </c>
      <c r="K38" s="314">
        <v>18.93</v>
      </c>
      <c r="L38" s="315">
        <v>5.15</v>
      </c>
      <c r="M38" s="314">
        <v>13.78</v>
      </c>
      <c r="N38" s="236"/>
      <c r="O38" s="236"/>
      <c r="P38" s="324"/>
      <c r="Q38" s="325"/>
    </row>
    <row r="39" spans="1:17">
      <c r="A39" s="311">
        <v>934</v>
      </c>
      <c r="B39" s="312" t="s">
        <v>534</v>
      </c>
      <c r="C39" s="313">
        <v>2</v>
      </c>
      <c r="D39" s="314">
        <v>5.81</v>
      </c>
      <c r="E39" s="315">
        <v>0</v>
      </c>
      <c r="F39" s="314">
        <v>5.81</v>
      </c>
      <c r="G39" s="236"/>
      <c r="H39" s="236"/>
      <c r="I39" s="323"/>
      <c r="J39" s="329">
        <v>4</v>
      </c>
      <c r="K39" s="317">
        <f>SUM(L39:P39)</f>
        <v>18.77</v>
      </c>
      <c r="L39" s="330">
        <f>3.44+4</f>
        <v>7.4399999999999995</v>
      </c>
      <c r="M39" s="318">
        <v>11.33</v>
      </c>
      <c r="N39" s="319" t="s">
        <v>492</v>
      </c>
      <c r="O39" s="320"/>
      <c r="P39" s="324"/>
      <c r="Q39" s="322" t="s">
        <v>535</v>
      </c>
    </row>
    <row r="40" spans="1:17">
      <c r="A40" s="311">
        <v>1504</v>
      </c>
      <c r="B40" s="312" t="s">
        <v>536</v>
      </c>
      <c r="C40" s="313">
        <v>4</v>
      </c>
      <c r="D40" s="314">
        <v>18.27</v>
      </c>
      <c r="E40" s="315">
        <v>6.69</v>
      </c>
      <c r="F40" s="314">
        <v>11.58</v>
      </c>
      <c r="G40" s="236"/>
      <c r="H40" s="236"/>
      <c r="I40" s="323"/>
      <c r="J40" s="313">
        <v>4</v>
      </c>
      <c r="K40" s="314">
        <v>18.27</v>
      </c>
      <c r="L40" s="315">
        <v>6.69</v>
      </c>
      <c r="M40" s="314">
        <v>11.58</v>
      </c>
      <c r="N40" s="236"/>
      <c r="O40" s="236"/>
      <c r="P40" s="324"/>
      <c r="Q40" s="325"/>
    </row>
    <row r="41" spans="1:17">
      <c r="A41" s="311">
        <v>402</v>
      </c>
      <c r="B41" s="328" t="s">
        <v>537</v>
      </c>
      <c r="C41" s="313">
        <v>4</v>
      </c>
      <c r="D41" s="314">
        <v>17.14</v>
      </c>
      <c r="E41" s="315">
        <v>9.6199999999999992</v>
      </c>
      <c r="F41" s="314">
        <v>7.52</v>
      </c>
      <c r="G41" s="236"/>
      <c r="H41" s="236"/>
      <c r="I41" s="323"/>
      <c r="J41" s="313">
        <v>4</v>
      </c>
      <c r="K41" s="314">
        <v>17.14</v>
      </c>
      <c r="L41" s="315">
        <v>9.6199999999999992</v>
      </c>
      <c r="M41" s="314">
        <v>7.52</v>
      </c>
      <c r="N41" s="236"/>
      <c r="O41" s="236"/>
      <c r="P41" s="324"/>
      <c r="Q41" s="327" t="s">
        <v>538</v>
      </c>
    </row>
    <row r="42" spans="1:17">
      <c r="A42" s="311">
        <v>2226</v>
      </c>
      <c r="B42" s="312" t="s">
        <v>539</v>
      </c>
      <c r="C42" s="313">
        <v>4</v>
      </c>
      <c r="D42" s="314">
        <v>16.809999999999999</v>
      </c>
      <c r="E42" s="315">
        <v>5.35</v>
      </c>
      <c r="F42" s="314">
        <v>11.46</v>
      </c>
      <c r="G42" s="236"/>
      <c r="H42" s="236"/>
      <c r="I42" s="323"/>
      <c r="J42" s="313">
        <v>4</v>
      </c>
      <c r="K42" s="314">
        <v>16.809999999999999</v>
      </c>
      <c r="L42" s="315">
        <v>5.35</v>
      </c>
      <c r="M42" s="314">
        <v>11.46</v>
      </c>
      <c r="N42" s="236"/>
      <c r="O42" s="236"/>
      <c r="P42" s="324"/>
      <c r="Q42" s="325"/>
    </row>
    <row r="43" spans="1:17">
      <c r="A43" s="311">
        <v>326</v>
      </c>
      <c r="B43" s="312" t="s">
        <v>540</v>
      </c>
      <c r="C43" s="313">
        <v>4</v>
      </c>
      <c r="D43" s="314">
        <v>18.98</v>
      </c>
      <c r="E43" s="315">
        <v>4.2699999999999996</v>
      </c>
      <c r="F43" s="314">
        <v>7.84</v>
      </c>
      <c r="G43" s="236"/>
      <c r="H43" s="236"/>
      <c r="I43" s="316">
        <v>6.87</v>
      </c>
      <c r="J43" s="313">
        <v>4</v>
      </c>
      <c r="K43" s="317">
        <f>L43+M43+P43</f>
        <v>16.350000000000001</v>
      </c>
      <c r="L43" s="315">
        <v>4.2699999999999996</v>
      </c>
      <c r="M43" s="318">
        <f>2.2+3.01</f>
        <v>5.21</v>
      </c>
      <c r="N43" s="319" t="s">
        <v>492</v>
      </c>
      <c r="O43" s="320"/>
      <c r="P43" s="321">
        <v>6.87</v>
      </c>
      <c r="Q43" s="322" t="s">
        <v>541</v>
      </c>
    </row>
    <row r="44" spans="1:17">
      <c r="A44" s="311">
        <v>1770</v>
      </c>
      <c r="B44" s="312" t="s">
        <v>542</v>
      </c>
      <c r="C44" s="313">
        <v>4</v>
      </c>
      <c r="D44" s="314">
        <v>15.62</v>
      </c>
      <c r="E44" s="315">
        <v>7.12</v>
      </c>
      <c r="F44" s="314">
        <v>8.5</v>
      </c>
      <c r="G44" s="236"/>
      <c r="H44" s="236"/>
      <c r="I44" s="323"/>
      <c r="J44" s="313">
        <v>4</v>
      </c>
      <c r="K44" s="314">
        <v>15.62</v>
      </c>
      <c r="L44" s="315">
        <v>7.12</v>
      </c>
      <c r="M44" s="314">
        <v>8.5</v>
      </c>
      <c r="N44" s="236"/>
      <c r="O44" s="236"/>
      <c r="P44" s="324"/>
      <c r="Q44" s="325"/>
    </row>
    <row r="45" spans="1:17">
      <c r="A45" s="311">
        <v>22</v>
      </c>
      <c r="B45" s="312" t="s">
        <v>543</v>
      </c>
      <c r="C45" s="313">
        <v>4</v>
      </c>
      <c r="D45" s="314">
        <v>15.2</v>
      </c>
      <c r="E45" s="315">
        <v>5.74</v>
      </c>
      <c r="F45" s="314">
        <v>9.4700000000000006</v>
      </c>
      <c r="G45" s="236"/>
      <c r="H45" s="236"/>
      <c r="I45" s="323"/>
      <c r="J45" s="313">
        <v>4</v>
      </c>
      <c r="K45" s="314">
        <v>15.2</v>
      </c>
      <c r="L45" s="315">
        <v>5.74</v>
      </c>
      <c r="M45" s="314">
        <v>9.4700000000000006</v>
      </c>
      <c r="N45" s="236"/>
      <c r="O45" s="236"/>
      <c r="P45" s="324"/>
      <c r="Q45" s="325"/>
    </row>
    <row r="46" spans="1:17">
      <c r="A46" s="311">
        <v>1694</v>
      </c>
      <c r="B46" s="312" t="s">
        <v>544</v>
      </c>
      <c r="C46" s="313">
        <v>3</v>
      </c>
      <c r="D46" s="314">
        <v>14.97</v>
      </c>
      <c r="E46" s="315">
        <v>7.39</v>
      </c>
      <c r="F46" s="314">
        <v>7.58</v>
      </c>
      <c r="G46" s="236"/>
      <c r="H46" s="236"/>
      <c r="I46" s="323"/>
      <c r="J46" s="313">
        <v>3</v>
      </c>
      <c r="K46" s="314">
        <v>14.97</v>
      </c>
      <c r="L46" s="315">
        <v>7.39</v>
      </c>
      <c r="M46" s="314">
        <v>7.58</v>
      </c>
      <c r="N46" s="236"/>
      <c r="O46" s="236"/>
      <c r="P46" s="324"/>
      <c r="Q46" s="325"/>
    </row>
    <row r="47" spans="1:17">
      <c r="A47" s="311">
        <v>1086</v>
      </c>
      <c r="B47" s="312" t="s">
        <v>545</v>
      </c>
      <c r="C47" s="313">
        <v>3</v>
      </c>
      <c r="D47" s="314">
        <v>14.86</v>
      </c>
      <c r="E47" s="315">
        <v>6.29</v>
      </c>
      <c r="F47" s="314">
        <v>8.57</v>
      </c>
      <c r="G47" s="236"/>
      <c r="H47" s="236"/>
      <c r="I47" s="323"/>
      <c r="J47" s="313">
        <v>3</v>
      </c>
      <c r="K47" s="314">
        <v>14.86</v>
      </c>
      <c r="L47" s="315">
        <v>6.29</v>
      </c>
      <c r="M47" s="314">
        <v>8.57</v>
      </c>
      <c r="N47" s="236"/>
      <c r="O47" s="236"/>
      <c r="P47" s="324"/>
      <c r="Q47" s="325"/>
    </row>
    <row r="48" spans="1:17">
      <c r="A48" s="311">
        <v>1428</v>
      </c>
      <c r="B48" s="331" t="s">
        <v>546</v>
      </c>
      <c r="C48" s="313">
        <v>3</v>
      </c>
      <c r="D48" s="314">
        <v>14.3</v>
      </c>
      <c r="E48" s="315">
        <v>2.74</v>
      </c>
      <c r="F48" s="314">
        <v>3.73</v>
      </c>
      <c r="G48" s="1"/>
      <c r="H48" s="236"/>
      <c r="I48" s="316">
        <v>7.83</v>
      </c>
      <c r="J48" s="313">
        <v>3</v>
      </c>
      <c r="K48" s="314">
        <v>14.3</v>
      </c>
      <c r="L48" s="315">
        <v>2.74</v>
      </c>
      <c r="M48" s="314">
        <v>3.73</v>
      </c>
      <c r="N48" s="1"/>
      <c r="O48" s="236"/>
      <c r="P48" s="321">
        <v>7.83</v>
      </c>
      <c r="Q48" s="325"/>
    </row>
    <row r="49" spans="1:17">
      <c r="A49" s="311">
        <v>2340</v>
      </c>
      <c r="B49" s="312" t="s">
        <v>547</v>
      </c>
      <c r="C49" s="313">
        <v>3</v>
      </c>
      <c r="D49" s="314">
        <v>12.34</v>
      </c>
      <c r="E49" s="315">
        <v>2.37</v>
      </c>
      <c r="F49" s="314">
        <v>9.9700000000000006</v>
      </c>
      <c r="G49" s="236"/>
      <c r="H49" s="236"/>
      <c r="I49" s="323"/>
      <c r="J49" s="313">
        <v>3</v>
      </c>
      <c r="K49" s="314">
        <v>12.34</v>
      </c>
      <c r="L49" s="315">
        <v>2.37</v>
      </c>
      <c r="M49" s="314">
        <v>9.9700000000000006</v>
      </c>
      <c r="N49" s="236"/>
      <c r="O49" s="236"/>
      <c r="P49" s="324"/>
      <c r="Q49" s="325"/>
    </row>
    <row r="50" spans="1:17">
      <c r="A50" s="311">
        <v>1542</v>
      </c>
      <c r="B50" s="312" t="s">
        <v>548</v>
      </c>
      <c r="C50" s="313">
        <v>3</v>
      </c>
      <c r="D50" s="314">
        <v>12.3</v>
      </c>
      <c r="E50" s="315">
        <v>5.16</v>
      </c>
      <c r="F50" s="314">
        <v>7.14</v>
      </c>
      <c r="G50" s="236"/>
      <c r="H50" s="236"/>
      <c r="I50" s="323"/>
      <c r="J50" s="313">
        <v>3</v>
      </c>
      <c r="K50" s="314">
        <v>12.3</v>
      </c>
      <c r="L50" s="315">
        <v>5.16</v>
      </c>
      <c r="M50" s="314">
        <v>7.14</v>
      </c>
      <c r="N50" s="236"/>
      <c r="O50" s="236"/>
      <c r="P50" s="324"/>
      <c r="Q50" s="325"/>
    </row>
    <row r="51" spans="1:17">
      <c r="A51" s="311">
        <v>1846</v>
      </c>
      <c r="B51" s="312" t="s">
        <v>549</v>
      </c>
      <c r="C51" s="313">
        <v>3</v>
      </c>
      <c r="D51" s="314">
        <v>12.07</v>
      </c>
      <c r="E51" s="315">
        <v>6.06</v>
      </c>
      <c r="F51" s="314">
        <v>6.01</v>
      </c>
      <c r="G51" s="236"/>
      <c r="H51" s="236"/>
      <c r="I51" s="323"/>
      <c r="J51" s="313">
        <v>3</v>
      </c>
      <c r="K51" s="314">
        <v>12.07</v>
      </c>
      <c r="L51" s="315">
        <v>6.06</v>
      </c>
      <c r="M51" s="314">
        <v>6.01</v>
      </c>
      <c r="N51" s="236"/>
      <c r="O51" s="236"/>
      <c r="P51" s="324"/>
      <c r="Q51" s="325"/>
    </row>
    <row r="52" spans="1:17">
      <c r="A52" s="311">
        <v>1922</v>
      </c>
      <c r="B52" s="312" t="s">
        <v>550</v>
      </c>
      <c r="C52" s="313">
        <v>3</v>
      </c>
      <c r="D52" s="314">
        <v>11.47</v>
      </c>
      <c r="E52" s="315">
        <v>7.11</v>
      </c>
      <c r="F52" s="314">
        <v>4.3600000000000003</v>
      </c>
      <c r="G52" s="236"/>
      <c r="H52" s="236"/>
      <c r="I52" s="323"/>
      <c r="J52" s="313">
        <v>3</v>
      </c>
      <c r="K52" s="314">
        <v>11.47</v>
      </c>
      <c r="L52" s="315">
        <v>7.11</v>
      </c>
      <c r="M52" s="314">
        <v>4.3600000000000003</v>
      </c>
      <c r="N52" s="236"/>
      <c r="O52" s="236"/>
      <c r="P52" s="324"/>
      <c r="Q52" s="325"/>
    </row>
    <row r="53" spans="1:17">
      <c r="A53" s="311">
        <v>440</v>
      </c>
      <c r="B53" s="312" t="s">
        <v>551</v>
      </c>
      <c r="C53" s="313">
        <v>3</v>
      </c>
      <c r="D53" s="314">
        <v>10.94</v>
      </c>
      <c r="E53" s="315">
        <v>2.74</v>
      </c>
      <c r="F53" s="314">
        <v>8.2100000000000009</v>
      </c>
      <c r="G53" s="236"/>
      <c r="H53" s="236"/>
      <c r="I53" s="323"/>
      <c r="J53" s="313">
        <v>3</v>
      </c>
      <c r="K53" s="314">
        <v>10.94</v>
      </c>
      <c r="L53" s="315">
        <v>2.74</v>
      </c>
      <c r="M53" s="314">
        <v>8.2100000000000009</v>
      </c>
      <c r="N53" s="236"/>
      <c r="O53" s="236"/>
      <c r="P53" s="324"/>
      <c r="Q53" s="325"/>
    </row>
    <row r="54" spans="1:17">
      <c r="A54" s="311">
        <v>2302</v>
      </c>
      <c r="B54" s="312" t="s">
        <v>552</v>
      </c>
      <c r="C54" s="313">
        <v>3</v>
      </c>
      <c r="D54" s="314">
        <v>10.68</v>
      </c>
      <c r="E54" s="315">
        <v>6.85</v>
      </c>
      <c r="F54" s="314">
        <v>3.83</v>
      </c>
      <c r="G54" s="236"/>
      <c r="H54" s="236"/>
      <c r="I54" s="323"/>
      <c r="J54" s="313">
        <v>3</v>
      </c>
      <c r="K54" s="314">
        <v>10.68</v>
      </c>
      <c r="L54" s="315">
        <v>6.85</v>
      </c>
      <c r="M54" s="314">
        <v>3.83</v>
      </c>
      <c r="N54" s="236"/>
      <c r="O54" s="236"/>
      <c r="P54" s="324"/>
      <c r="Q54" s="325"/>
    </row>
    <row r="55" spans="1:17">
      <c r="A55" s="311">
        <v>478</v>
      </c>
      <c r="B55" s="312" t="s">
        <v>553</v>
      </c>
      <c r="C55" s="313">
        <v>3</v>
      </c>
      <c r="D55" s="314">
        <v>10.51</v>
      </c>
      <c r="E55" s="315">
        <v>5.52</v>
      </c>
      <c r="F55" s="314">
        <v>5</v>
      </c>
      <c r="G55" s="236"/>
      <c r="H55" s="236"/>
      <c r="I55" s="323"/>
      <c r="J55" s="313">
        <v>3</v>
      </c>
      <c r="K55" s="314">
        <v>10.51</v>
      </c>
      <c r="L55" s="315">
        <v>5.52</v>
      </c>
      <c r="M55" s="314">
        <v>5</v>
      </c>
      <c r="N55" s="236"/>
      <c r="O55" s="236"/>
      <c r="P55" s="324"/>
      <c r="Q55" s="325"/>
    </row>
    <row r="56" spans="1:17">
      <c r="A56" s="311">
        <v>1618</v>
      </c>
      <c r="B56" s="312" t="s">
        <v>554</v>
      </c>
      <c r="C56" s="313">
        <v>3</v>
      </c>
      <c r="D56" s="314">
        <v>10.36</v>
      </c>
      <c r="E56" s="315">
        <v>3.69</v>
      </c>
      <c r="F56" s="314">
        <v>6.67</v>
      </c>
      <c r="G56" s="236"/>
      <c r="H56" s="236"/>
      <c r="I56" s="323"/>
      <c r="J56" s="313">
        <v>3</v>
      </c>
      <c r="K56" s="314">
        <v>10.36</v>
      </c>
      <c r="L56" s="315">
        <v>3.69</v>
      </c>
      <c r="M56" s="314">
        <v>6.67</v>
      </c>
      <c r="N56" s="236"/>
      <c r="O56" s="236"/>
      <c r="P56" s="324"/>
      <c r="Q56" s="325"/>
    </row>
    <row r="57" spans="1:17">
      <c r="A57" s="311">
        <v>288</v>
      </c>
      <c r="B57" s="312" t="s">
        <v>555</v>
      </c>
      <c r="C57" s="313">
        <v>3</v>
      </c>
      <c r="D57" s="314">
        <v>10.27</v>
      </c>
      <c r="E57" s="315">
        <v>2.41</v>
      </c>
      <c r="F57" s="314">
        <v>7.86</v>
      </c>
      <c r="G57" s="236"/>
      <c r="H57" s="236"/>
      <c r="I57" s="323"/>
      <c r="J57" s="313">
        <v>3</v>
      </c>
      <c r="K57" s="314">
        <v>10.27</v>
      </c>
      <c r="L57" s="315">
        <v>2.41</v>
      </c>
      <c r="M57" s="314">
        <v>7.86</v>
      </c>
      <c r="N57" s="236"/>
      <c r="O57" s="236"/>
      <c r="P57" s="324"/>
      <c r="Q57" s="325"/>
    </row>
    <row r="58" spans="1:17">
      <c r="A58" s="311">
        <v>1200</v>
      </c>
      <c r="B58" s="312" t="s">
        <v>556</v>
      </c>
      <c r="C58" s="313">
        <v>2</v>
      </c>
      <c r="D58" s="314">
        <v>9.69</v>
      </c>
      <c r="E58" s="315">
        <v>2.83</v>
      </c>
      <c r="F58" s="314">
        <v>6.87</v>
      </c>
      <c r="G58" s="236"/>
      <c r="H58" s="236"/>
      <c r="I58" s="323"/>
      <c r="J58" s="313">
        <v>2</v>
      </c>
      <c r="K58" s="314">
        <v>9.69</v>
      </c>
      <c r="L58" s="315">
        <v>2.83</v>
      </c>
      <c r="M58" s="314">
        <v>6.87</v>
      </c>
      <c r="N58" s="236"/>
      <c r="O58" s="236"/>
      <c r="P58" s="324"/>
      <c r="Q58" s="325"/>
    </row>
    <row r="59" spans="1:17">
      <c r="A59" s="311">
        <v>1238</v>
      </c>
      <c r="B59" s="328" t="s">
        <v>557</v>
      </c>
      <c r="C59" s="313">
        <v>2</v>
      </c>
      <c r="D59" s="314">
        <v>9.5399999999999991</v>
      </c>
      <c r="E59" s="315">
        <v>0</v>
      </c>
      <c r="F59" s="314">
        <v>9.5399999999999991</v>
      </c>
      <c r="G59" s="236"/>
      <c r="H59" s="236"/>
      <c r="I59" s="323"/>
      <c r="J59" s="313">
        <v>2</v>
      </c>
      <c r="K59" s="314">
        <v>9.5399999999999991</v>
      </c>
      <c r="L59" s="315">
        <v>0</v>
      </c>
      <c r="M59" s="314">
        <v>9.5399999999999991</v>
      </c>
      <c r="N59" s="236"/>
      <c r="O59" s="236"/>
      <c r="P59" s="324"/>
      <c r="Q59" s="327" t="s">
        <v>558</v>
      </c>
    </row>
    <row r="60" spans="1:17">
      <c r="A60" s="311">
        <v>554</v>
      </c>
      <c r="B60" s="312" t="s">
        <v>559</v>
      </c>
      <c r="C60" s="313">
        <v>2</v>
      </c>
      <c r="D60" s="314">
        <v>9.2899999999999991</v>
      </c>
      <c r="E60" s="315">
        <v>3.44</v>
      </c>
      <c r="F60" s="314">
        <v>5.85</v>
      </c>
      <c r="G60" s="236"/>
      <c r="H60" s="236"/>
      <c r="I60" s="323"/>
      <c r="J60" s="313">
        <v>2</v>
      </c>
      <c r="K60" s="314">
        <v>9.2899999999999991</v>
      </c>
      <c r="L60" s="315">
        <v>3.44</v>
      </c>
      <c r="M60" s="314">
        <v>5.85</v>
      </c>
      <c r="N60" s="236"/>
      <c r="O60" s="236"/>
      <c r="P60" s="324"/>
      <c r="Q60" s="325"/>
    </row>
    <row r="61" spans="1:17">
      <c r="A61" s="311">
        <v>250</v>
      </c>
      <c r="B61" s="328" t="s">
        <v>560</v>
      </c>
      <c r="C61" s="313">
        <v>2</v>
      </c>
      <c r="D61" s="314">
        <v>7.88</v>
      </c>
      <c r="E61" s="315">
        <v>0</v>
      </c>
      <c r="F61" s="314">
        <v>7.88</v>
      </c>
      <c r="G61" s="236"/>
      <c r="H61" s="236"/>
      <c r="I61" s="323"/>
      <c r="J61" s="313">
        <v>2</v>
      </c>
      <c r="K61" s="314">
        <v>7.88</v>
      </c>
      <c r="L61" s="315">
        <v>0</v>
      </c>
      <c r="M61" s="314">
        <v>7.88</v>
      </c>
      <c r="N61" s="236"/>
      <c r="O61" s="236"/>
      <c r="P61" s="324"/>
      <c r="Q61" s="327" t="s">
        <v>520</v>
      </c>
    </row>
    <row r="62" spans="1:17">
      <c r="A62" s="311">
        <v>1124</v>
      </c>
      <c r="B62" s="312" t="s">
        <v>561</v>
      </c>
      <c r="C62" s="313">
        <v>2</v>
      </c>
      <c r="D62" s="314">
        <v>7.25</v>
      </c>
      <c r="E62" s="315">
        <v>2.48</v>
      </c>
      <c r="F62" s="314">
        <v>4.7699999999999996</v>
      </c>
      <c r="G62" s="236"/>
      <c r="H62" s="236"/>
      <c r="I62" s="323"/>
      <c r="J62" s="313">
        <v>2</v>
      </c>
      <c r="K62" s="314">
        <v>7.25</v>
      </c>
      <c r="L62" s="315">
        <v>2.48</v>
      </c>
      <c r="M62" s="314">
        <v>4.7699999999999996</v>
      </c>
      <c r="N62" s="236"/>
      <c r="O62" s="236"/>
      <c r="P62" s="324"/>
      <c r="Q62" s="325"/>
    </row>
    <row r="63" spans="1:17">
      <c r="A63" s="311">
        <v>1390</v>
      </c>
      <c r="B63" s="312" t="s">
        <v>562</v>
      </c>
      <c r="C63" s="313">
        <v>2</v>
      </c>
      <c r="D63" s="314">
        <v>7.24</v>
      </c>
      <c r="E63" s="315">
        <v>2.74</v>
      </c>
      <c r="F63" s="314">
        <v>4.49</v>
      </c>
      <c r="G63" s="236"/>
      <c r="H63" s="236"/>
      <c r="I63" s="323"/>
      <c r="J63" s="313">
        <v>2</v>
      </c>
      <c r="K63" s="314">
        <v>7.24</v>
      </c>
      <c r="L63" s="315">
        <v>2.74</v>
      </c>
      <c r="M63" s="314">
        <v>4.49</v>
      </c>
      <c r="N63" s="236"/>
      <c r="O63" s="236"/>
      <c r="P63" s="324"/>
      <c r="Q63" s="325"/>
    </row>
    <row r="64" spans="1:17">
      <c r="A64" s="311">
        <v>1010</v>
      </c>
      <c r="B64" s="312" t="s">
        <v>563</v>
      </c>
      <c r="C64" s="313">
        <v>1</v>
      </c>
      <c r="D64" s="314">
        <v>1.63</v>
      </c>
      <c r="E64" s="315">
        <v>0</v>
      </c>
      <c r="F64" s="314">
        <v>1.63</v>
      </c>
      <c r="G64" s="236"/>
      <c r="H64" s="236"/>
      <c r="I64" s="323"/>
      <c r="J64" s="329">
        <v>2</v>
      </c>
      <c r="K64" s="317">
        <f>SUM(L64:P64)</f>
        <v>5.07</v>
      </c>
      <c r="L64" s="330">
        <v>3.44</v>
      </c>
      <c r="M64" s="332">
        <v>1.63</v>
      </c>
      <c r="N64" s="319" t="s">
        <v>564</v>
      </c>
      <c r="O64" s="320"/>
      <c r="P64" s="324"/>
      <c r="Q64" s="333" t="s">
        <v>565</v>
      </c>
    </row>
    <row r="65" spans="1:17">
      <c r="A65" s="311">
        <v>1808</v>
      </c>
      <c r="B65" s="328" t="s">
        <v>566</v>
      </c>
      <c r="C65" s="313">
        <v>1.5</v>
      </c>
      <c r="D65" s="314">
        <v>4.75</v>
      </c>
      <c r="E65" s="315">
        <v>0</v>
      </c>
      <c r="F65" s="314">
        <v>4.75</v>
      </c>
      <c r="G65" s="236"/>
      <c r="H65" s="236"/>
      <c r="I65" s="323"/>
      <c r="J65" s="313">
        <v>1.5</v>
      </c>
      <c r="K65" s="314">
        <v>4.75</v>
      </c>
      <c r="L65" s="315">
        <v>0</v>
      </c>
      <c r="M65" s="314">
        <v>4.75</v>
      </c>
      <c r="N65" s="236"/>
      <c r="O65" s="236"/>
      <c r="P65" s="324"/>
      <c r="Q65" s="327" t="s">
        <v>520</v>
      </c>
    </row>
    <row r="66" spans="1:17">
      <c r="A66" s="311">
        <v>98</v>
      </c>
      <c r="B66" s="312" t="s">
        <v>567</v>
      </c>
      <c r="C66" s="313">
        <v>1.5</v>
      </c>
      <c r="D66" s="314">
        <v>3.26</v>
      </c>
      <c r="E66" s="315">
        <v>2.41</v>
      </c>
      <c r="F66" s="314">
        <v>0.85</v>
      </c>
      <c r="G66" s="236"/>
      <c r="H66" s="236"/>
      <c r="I66" s="323"/>
      <c r="J66" s="313">
        <v>1.5</v>
      </c>
      <c r="K66" s="317">
        <f>SUM(L66:P66)</f>
        <v>3.5100000000000002</v>
      </c>
      <c r="L66" s="315">
        <v>2.41</v>
      </c>
      <c r="M66" s="318">
        <v>1.1000000000000001</v>
      </c>
      <c r="N66" s="319" t="s">
        <v>492</v>
      </c>
      <c r="O66" s="320"/>
      <c r="P66" s="324"/>
      <c r="Q66" s="333" t="s">
        <v>568</v>
      </c>
    </row>
    <row r="67" spans="1:17">
      <c r="A67" s="334">
        <v>972</v>
      </c>
      <c r="B67" s="335" t="s">
        <v>569</v>
      </c>
      <c r="C67" s="336">
        <v>1</v>
      </c>
      <c r="D67" s="337">
        <v>0.77</v>
      </c>
      <c r="E67" s="338">
        <v>0</v>
      </c>
      <c r="F67" s="337">
        <v>0.77</v>
      </c>
      <c r="G67" s="339"/>
      <c r="H67" s="339"/>
      <c r="I67" s="340"/>
      <c r="J67" s="341">
        <v>1.5</v>
      </c>
      <c r="K67" s="342">
        <f>SUM(L67:P67)</f>
        <v>3.16</v>
      </c>
      <c r="L67" s="343">
        <v>2.41</v>
      </c>
      <c r="M67" s="344">
        <v>0.75</v>
      </c>
      <c r="N67" s="345" t="s">
        <v>492</v>
      </c>
      <c r="O67" s="346"/>
      <c r="P67" s="347"/>
      <c r="Q67" s="348" t="s">
        <v>570</v>
      </c>
    </row>
    <row r="68" spans="1:17">
      <c r="A68" s="15"/>
    </row>
    <row r="69" spans="1:17">
      <c r="A69" s="15"/>
    </row>
    <row r="70" spans="1:17">
      <c r="A70" s="15"/>
    </row>
    <row r="71" spans="1:17">
      <c r="A71" s="15"/>
    </row>
    <row r="72" spans="1:17">
      <c r="A72" s="15"/>
    </row>
    <row r="73" spans="1:17">
      <c r="A73" s="15"/>
    </row>
    <row r="74" spans="1:17">
      <c r="A74" s="15"/>
    </row>
    <row r="75" spans="1:17">
      <c r="A75" s="15"/>
    </row>
    <row r="76" spans="1:17">
      <c r="A76" s="15"/>
    </row>
    <row r="77" spans="1:17">
      <c r="A77" s="15"/>
    </row>
    <row r="78" spans="1:17">
      <c r="A78" s="15"/>
    </row>
    <row r="79" spans="1:17">
      <c r="A79" s="15"/>
    </row>
    <row r="80" spans="1:17">
      <c r="A80" s="15"/>
    </row>
    <row r="81" spans="1:1">
      <c r="A81" s="15"/>
    </row>
    <row r="82" spans="1:1">
      <c r="A82" s="15"/>
    </row>
    <row r="83" spans="1:1">
      <c r="A83" s="15"/>
    </row>
    <row r="84" spans="1:1">
      <c r="A84" s="15"/>
    </row>
    <row r="85" spans="1:1">
      <c r="A85" s="15"/>
    </row>
    <row r="86" spans="1:1">
      <c r="A86" s="15"/>
    </row>
    <row r="87" spans="1:1">
      <c r="A87" s="15"/>
    </row>
    <row r="88" spans="1:1">
      <c r="A88" s="15"/>
    </row>
    <row r="89" spans="1:1">
      <c r="A89" s="15"/>
    </row>
    <row r="90" spans="1:1">
      <c r="A90" s="15"/>
    </row>
    <row r="91" spans="1:1">
      <c r="A91" s="15"/>
    </row>
    <row r="92" spans="1:1">
      <c r="A92" s="15"/>
    </row>
    <row r="93" spans="1:1">
      <c r="A93" s="15"/>
    </row>
    <row r="94" spans="1:1">
      <c r="A94" s="15"/>
    </row>
    <row r="95" spans="1:1">
      <c r="A95" s="15"/>
    </row>
    <row r="96" spans="1:1">
      <c r="A96" s="15"/>
    </row>
    <row r="97" spans="1:1">
      <c r="A97" s="15"/>
    </row>
    <row r="98" spans="1:1">
      <c r="A98" s="15"/>
    </row>
    <row r="99" spans="1:1">
      <c r="A99" s="15"/>
    </row>
    <row r="100" spans="1:1">
      <c r="A100" s="15"/>
    </row>
    <row r="101" spans="1:1">
      <c r="A101" s="15"/>
    </row>
    <row r="102" spans="1:1">
      <c r="A102" s="15"/>
    </row>
    <row r="103" spans="1:1">
      <c r="A103" s="15"/>
    </row>
    <row r="104" spans="1:1">
      <c r="A104" s="15"/>
    </row>
    <row r="105" spans="1:1">
      <c r="A105" s="15"/>
    </row>
    <row r="106" spans="1:1">
      <c r="A106" s="15"/>
    </row>
    <row r="107" spans="1:1">
      <c r="A107" s="15"/>
    </row>
    <row r="108" spans="1:1">
      <c r="A108" s="15"/>
    </row>
    <row r="109" spans="1:1">
      <c r="A109" s="15"/>
    </row>
    <row r="110" spans="1:1">
      <c r="A110" s="15"/>
    </row>
    <row r="111" spans="1:1">
      <c r="A111" s="15"/>
    </row>
    <row r="112" spans="1:1">
      <c r="A112" s="15"/>
    </row>
    <row r="113" spans="1:1">
      <c r="A113" s="15"/>
    </row>
    <row r="114" spans="1:1">
      <c r="A114" s="15"/>
    </row>
    <row r="115" spans="1:1">
      <c r="A115" s="15"/>
    </row>
    <row r="116" spans="1:1">
      <c r="A116" s="15"/>
    </row>
    <row r="117" spans="1:1">
      <c r="A117" s="15"/>
    </row>
    <row r="118" spans="1:1">
      <c r="A118" s="15"/>
    </row>
    <row r="119" spans="1:1">
      <c r="A119" s="15"/>
    </row>
    <row r="120" spans="1:1">
      <c r="A120" s="15"/>
    </row>
    <row r="121" spans="1:1">
      <c r="A121" s="15"/>
    </row>
    <row r="122" spans="1:1">
      <c r="A122" s="15"/>
    </row>
    <row r="123" spans="1:1">
      <c r="A123" s="15"/>
    </row>
    <row r="124" spans="1:1">
      <c r="A124" s="15"/>
    </row>
    <row r="125" spans="1:1">
      <c r="A125" s="15"/>
    </row>
    <row r="126" spans="1:1">
      <c r="A126" s="15"/>
    </row>
    <row r="127" spans="1:1">
      <c r="A127" s="15"/>
    </row>
    <row r="128" spans="1:1">
      <c r="A128" s="15"/>
    </row>
    <row r="129" spans="1:15">
      <c r="A129" s="15"/>
      <c r="D129" s="1"/>
      <c r="E129" s="236"/>
      <c r="F129" s="1"/>
      <c r="G129" s="1"/>
      <c r="H129" s="1"/>
      <c r="K129" s="1"/>
      <c r="L129" s="1"/>
      <c r="M129" s="1"/>
      <c r="N129" s="1"/>
      <c r="O129" s="1"/>
    </row>
    <row r="130" spans="1:15">
      <c r="A130" s="15"/>
    </row>
    <row r="131" spans="1:15">
      <c r="A131" s="15"/>
    </row>
    <row r="132" spans="1:15">
      <c r="A132" s="15"/>
    </row>
    <row r="133" spans="1:15">
      <c r="A133" s="15"/>
    </row>
    <row r="134" spans="1:15">
      <c r="A134" s="15"/>
    </row>
    <row r="135" spans="1:15">
      <c r="A135" s="15"/>
    </row>
    <row r="136" spans="1:15">
      <c r="A136" s="15"/>
    </row>
    <row r="137" spans="1:15">
      <c r="A137" s="15"/>
    </row>
    <row r="138" spans="1:15">
      <c r="A138" s="15"/>
    </row>
    <row r="139" spans="1:15">
      <c r="A139" s="15"/>
    </row>
    <row r="140" spans="1:15">
      <c r="A140" s="15"/>
    </row>
    <row r="141" spans="1:15">
      <c r="A141" s="15"/>
    </row>
    <row r="142" spans="1:15">
      <c r="A142" s="15"/>
    </row>
    <row r="143" spans="1:15">
      <c r="A143" s="15"/>
    </row>
    <row r="144" spans="1:15">
      <c r="A144" s="15"/>
    </row>
    <row r="145" spans="1:1">
      <c r="A145" s="15"/>
    </row>
    <row r="146" spans="1:1">
      <c r="A146" s="15"/>
    </row>
    <row r="147" spans="1:1">
      <c r="A147" s="15"/>
    </row>
    <row r="148" spans="1:1">
      <c r="A148" s="15"/>
    </row>
    <row r="149" spans="1:1">
      <c r="A149" s="15"/>
    </row>
    <row r="150" spans="1:1">
      <c r="A150" s="15"/>
    </row>
    <row r="151" spans="1:1">
      <c r="A151" s="15"/>
    </row>
    <row r="152" spans="1:1">
      <c r="A152" s="15"/>
    </row>
    <row r="153" spans="1:1">
      <c r="A153" s="15"/>
    </row>
    <row r="154" spans="1:1">
      <c r="A154" s="15"/>
    </row>
    <row r="155" spans="1:1">
      <c r="A155" s="15"/>
    </row>
    <row r="156" spans="1:1">
      <c r="A156" s="15"/>
    </row>
    <row r="157" spans="1:1">
      <c r="A157" s="15"/>
    </row>
    <row r="158" spans="1:1">
      <c r="A158" s="15"/>
    </row>
    <row r="159" spans="1:1">
      <c r="A159" s="15"/>
    </row>
    <row r="160" spans="1:1">
      <c r="A160" s="15"/>
    </row>
    <row r="161" spans="1:1">
      <c r="A161" s="15"/>
    </row>
    <row r="162" spans="1:1">
      <c r="A162" s="15"/>
    </row>
    <row r="163" spans="1:1">
      <c r="A163" s="15"/>
    </row>
    <row r="164" spans="1:1">
      <c r="A164" s="15"/>
    </row>
    <row r="165" spans="1:1">
      <c r="A165" s="15"/>
    </row>
    <row r="166" spans="1:1">
      <c r="A166" s="15"/>
    </row>
    <row r="167" spans="1:1">
      <c r="A167" s="15"/>
    </row>
    <row r="168" spans="1:1">
      <c r="A168" s="15"/>
    </row>
    <row r="169" spans="1:1">
      <c r="A169" s="15"/>
    </row>
    <row r="170" spans="1:1">
      <c r="A170" s="15"/>
    </row>
    <row r="171" spans="1:1">
      <c r="A171" s="15"/>
    </row>
    <row r="172" spans="1:1">
      <c r="A172" s="15"/>
    </row>
    <row r="173" spans="1:1">
      <c r="A173" s="15"/>
    </row>
    <row r="174" spans="1:1">
      <c r="A174" s="15"/>
    </row>
    <row r="175" spans="1:1">
      <c r="A175" s="15"/>
    </row>
    <row r="176" spans="1:1">
      <c r="A176" s="15"/>
    </row>
    <row r="177" spans="1:1">
      <c r="A177" s="15"/>
    </row>
    <row r="178" spans="1:1">
      <c r="A178" s="15"/>
    </row>
    <row r="179" spans="1:1">
      <c r="A179" s="15"/>
    </row>
    <row r="180" spans="1:1">
      <c r="A180" s="15"/>
    </row>
    <row r="181" spans="1:1">
      <c r="A181" s="15"/>
    </row>
    <row r="182" spans="1:1">
      <c r="A182" s="15"/>
    </row>
    <row r="183" spans="1:1">
      <c r="A183" s="15"/>
    </row>
    <row r="184" spans="1:1">
      <c r="A184" s="15"/>
    </row>
    <row r="185" spans="1:1">
      <c r="A185" s="15"/>
    </row>
    <row r="186" spans="1:1">
      <c r="A186" s="15"/>
    </row>
    <row r="187" spans="1:1">
      <c r="A187" s="15"/>
    </row>
    <row r="188" spans="1:1">
      <c r="A188" s="15"/>
    </row>
    <row r="189" spans="1:1">
      <c r="A189" s="15"/>
    </row>
    <row r="190" spans="1:1">
      <c r="A190" s="15"/>
    </row>
    <row r="191" spans="1:1">
      <c r="A191" s="15"/>
    </row>
    <row r="192" spans="1:1">
      <c r="A192" s="15"/>
    </row>
    <row r="193" spans="1:1">
      <c r="A193" s="15"/>
    </row>
    <row r="194" spans="1:1">
      <c r="A194" s="15"/>
    </row>
    <row r="195" spans="1:1">
      <c r="A195" s="15"/>
    </row>
    <row r="196" spans="1:1">
      <c r="A196" s="15"/>
    </row>
    <row r="197" spans="1:1">
      <c r="A197" s="15"/>
    </row>
    <row r="198" spans="1:1">
      <c r="A198" s="15"/>
    </row>
    <row r="199" spans="1:1">
      <c r="A199" s="15"/>
    </row>
    <row r="200" spans="1:1">
      <c r="A200" s="15"/>
    </row>
    <row r="201" spans="1:1">
      <c r="A201" s="15"/>
    </row>
    <row r="202" spans="1:1">
      <c r="A202" s="15"/>
    </row>
    <row r="203" spans="1:1">
      <c r="A203" s="15"/>
    </row>
    <row r="204" spans="1:1">
      <c r="A204" s="15"/>
    </row>
    <row r="205" spans="1:1">
      <c r="A205" s="15"/>
    </row>
    <row r="206" spans="1:1">
      <c r="A206" s="15"/>
    </row>
    <row r="207" spans="1:1">
      <c r="A207" s="15"/>
    </row>
    <row r="208" spans="1:1">
      <c r="A208" s="15"/>
    </row>
    <row r="209" spans="1:1">
      <c r="A209" s="15"/>
    </row>
    <row r="210" spans="1:1">
      <c r="A210" s="15"/>
    </row>
    <row r="211" spans="1:1">
      <c r="A211" s="15"/>
    </row>
    <row r="212" spans="1:1">
      <c r="A212" s="15"/>
    </row>
    <row r="213" spans="1:1">
      <c r="A213" s="15"/>
    </row>
    <row r="214" spans="1:1">
      <c r="A214" s="15"/>
    </row>
    <row r="215" spans="1:1">
      <c r="A215" s="15"/>
    </row>
    <row r="216" spans="1:1">
      <c r="A216" s="15"/>
    </row>
    <row r="217" spans="1:1">
      <c r="A217" s="15"/>
    </row>
    <row r="218" spans="1:1">
      <c r="A218" s="15"/>
    </row>
    <row r="219" spans="1:1">
      <c r="A219" s="15"/>
    </row>
    <row r="220" spans="1:1">
      <c r="A220" s="15"/>
    </row>
    <row r="221" spans="1:1">
      <c r="A221" s="15"/>
    </row>
    <row r="222" spans="1:1">
      <c r="A222" s="15"/>
    </row>
    <row r="223" spans="1:1">
      <c r="A223" s="15"/>
    </row>
    <row r="224" spans="1:1">
      <c r="A224" s="15"/>
    </row>
    <row r="225" spans="1:1">
      <c r="A225" s="15"/>
    </row>
    <row r="226" spans="1:1">
      <c r="A226" s="15"/>
    </row>
    <row r="227" spans="1:1">
      <c r="A227" s="15"/>
    </row>
    <row r="228" spans="1:1">
      <c r="A228" s="15"/>
    </row>
    <row r="229" spans="1:1">
      <c r="A229" s="15"/>
    </row>
    <row r="230" spans="1:1">
      <c r="A230" s="15"/>
    </row>
    <row r="231" spans="1:1">
      <c r="A231" s="15"/>
    </row>
    <row r="232" spans="1:1">
      <c r="A232" s="15"/>
    </row>
    <row r="233" spans="1:1">
      <c r="A233" s="15"/>
    </row>
    <row r="234" spans="1:1">
      <c r="A234" s="15"/>
    </row>
    <row r="235" spans="1:1">
      <c r="A235" s="15"/>
    </row>
    <row r="236" spans="1:1">
      <c r="A236" s="15"/>
    </row>
    <row r="237" spans="1:1">
      <c r="A237" s="15"/>
    </row>
    <row r="238" spans="1:1">
      <c r="A238" s="15"/>
    </row>
    <row r="239" spans="1:1">
      <c r="A239" s="15"/>
    </row>
    <row r="240" spans="1:1">
      <c r="A240" s="15"/>
    </row>
    <row r="241" spans="1:1">
      <c r="A241" s="15"/>
    </row>
    <row r="242" spans="1:1">
      <c r="A242" s="15"/>
    </row>
    <row r="243" spans="1:1">
      <c r="A243" s="15"/>
    </row>
    <row r="244" spans="1:1">
      <c r="A244" s="15"/>
    </row>
    <row r="245" spans="1:1">
      <c r="A245" s="15"/>
    </row>
    <row r="246" spans="1:1">
      <c r="A246" s="15"/>
    </row>
    <row r="247" spans="1:1">
      <c r="A247" s="15"/>
    </row>
    <row r="248" spans="1:1">
      <c r="A248" s="15"/>
    </row>
    <row r="249" spans="1:1">
      <c r="A249" s="15"/>
    </row>
    <row r="250" spans="1:1">
      <c r="A250" s="15"/>
    </row>
    <row r="251" spans="1:1">
      <c r="A251" s="15"/>
    </row>
    <row r="252" spans="1:1">
      <c r="A252" s="15"/>
    </row>
    <row r="253" spans="1:1">
      <c r="A253" s="15"/>
    </row>
    <row r="254" spans="1:1">
      <c r="A254" s="15"/>
    </row>
    <row r="255" spans="1:1">
      <c r="A255" s="15"/>
    </row>
    <row r="256" spans="1:1">
      <c r="A256" s="15"/>
    </row>
    <row r="257" spans="1:1">
      <c r="A257" s="15"/>
    </row>
    <row r="258" spans="1:1">
      <c r="A258" s="15"/>
    </row>
    <row r="259" spans="1:1">
      <c r="A259" s="15"/>
    </row>
    <row r="260" spans="1:1">
      <c r="A260" s="15"/>
    </row>
    <row r="261" spans="1:1">
      <c r="A261" s="15"/>
    </row>
    <row r="262" spans="1:1">
      <c r="A262" s="15"/>
    </row>
    <row r="263" spans="1:1">
      <c r="A263" s="15"/>
    </row>
    <row r="264" spans="1:1">
      <c r="A264" s="15"/>
    </row>
    <row r="265" spans="1:1">
      <c r="A265" s="15"/>
    </row>
    <row r="266" spans="1:1">
      <c r="A266" s="15"/>
    </row>
    <row r="267" spans="1:1">
      <c r="A267" s="15"/>
    </row>
    <row r="268" spans="1:1">
      <c r="A268" s="15"/>
    </row>
    <row r="269" spans="1:1">
      <c r="A269" s="15"/>
    </row>
    <row r="270" spans="1:1">
      <c r="A270" s="15"/>
    </row>
    <row r="271" spans="1:1">
      <c r="A271" s="15"/>
    </row>
    <row r="272" spans="1:1">
      <c r="A272" s="15"/>
    </row>
    <row r="273" spans="1:1">
      <c r="A273" s="15"/>
    </row>
    <row r="274" spans="1:1">
      <c r="A274" s="15"/>
    </row>
    <row r="275" spans="1:1">
      <c r="A275" s="15"/>
    </row>
    <row r="276" spans="1:1">
      <c r="A276" s="15"/>
    </row>
    <row r="277" spans="1:1">
      <c r="A277" s="15"/>
    </row>
    <row r="278" spans="1:1">
      <c r="A278" s="15"/>
    </row>
    <row r="279" spans="1:1">
      <c r="A279" s="15"/>
    </row>
    <row r="280" spans="1:1">
      <c r="A280" s="15"/>
    </row>
    <row r="281" spans="1:1">
      <c r="A281" s="15"/>
    </row>
    <row r="282" spans="1:1">
      <c r="A282" s="15"/>
    </row>
    <row r="283" spans="1:1">
      <c r="A283" s="15"/>
    </row>
    <row r="284" spans="1:1">
      <c r="A284" s="15"/>
    </row>
    <row r="285" spans="1:1">
      <c r="A285" s="15"/>
    </row>
    <row r="286" spans="1:1">
      <c r="A286" s="15"/>
    </row>
    <row r="287" spans="1:1">
      <c r="A287" s="15"/>
    </row>
    <row r="288" spans="1:1">
      <c r="A288" s="15"/>
    </row>
    <row r="289" spans="1:1">
      <c r="A289" s="15"/>
    </row>
    <row r="290" spans="1:1">
      <c r="A290" s="15"/>
    </row>
    <row r="291" spans="1:1">
      <c r="A291" s="15"/>
    </row>
    <row r="292" spans="1:1">
      <c r="A292" s="15"/>
    </row>
    <row r="293" spans="1:1">
      <c r="A293" s="15"/>
    </row>
    <row r="294" spans="1:1">
      <c r="A294" s="15"/>
    </row>
    <row r="295" spans="1:1">
      <c r="A295" s="15"/>
    </row>
    <row r="296" spans="1:1">
      <c r="A296" s="15"/>
    </row>
    <row r="297" spans="1:1">
      <c r="A297" s="15"/>
    </row>
    <row r="298" spans="1:1">
      <c r="A298" s="15"/>
    </row>
    <row r="299" spans="1:1">
      <c r="A299" s="15"/>
    </row>
    <row r="300" spans="1:1">
      <c r="A300" s="15"/>
    </row>
    <row r="301" spans="1:1">
      <c r="A301" s="15"/>
    </row>
    <row r="302" spans="1:1">
      <c r="A302" s="15"/>
    </row>
    <row r="303" spans="1:1">
      <c r="A303" s="15"/>
    </row>
    <row r="304" spans="1:1">
      <c r="A304" s="15"/>
    </row>
    <row r="305" spans="1:1">
      <c r="A305" s="15"/>
    </row>
    <row r="306" spans="1:1">
      <c r="A306" s="15"/>
    </row>
    <row r="307" spans="1:1">
      <c r="A307" s="15"/>
    </row>
    <row r="308" spans="1:1">
      <c r="A308" s="15"/>
    </row>
    <row r="309" spans="1:1">
      <c r="A309" s="15"/>
    </row>
    <row r="310" spans="1:1">
      <c r="A310" s="15"/>
    </row>
    <row r="311" spans="1:1">
      <c r="A311" s="15"/>
    </row>
    <row r="312" spans="1:1">
      <c r="A312" s="15"/>
    </row>
    <row r="313" spans="1:1">
      <c r="A313" s="15"/>
    </row>
    <row r="314" spans="1:1">
      <c r="A314" s="15"/>
    </row>
    <row r="315" spans="1:1">
      <c r="A315" s="15"/>
    </row>
    <row r="316" spans="1:1">
      <c r="A316" s="15"/>
    </row>
    <row r="317" spans="1:1">
      <c r="A317" s="15"/>
    </row>
    <row r="318" spans="1:1">
      <c r="A318" s="15"/>
    </row>
    <row r="319" spans="1:1">
      <c r="A319" s="15"/>
    </row>
    <row r="320" spans="1:1">
      <c r="A320" s="15"/>
    </row>
    <row r="321" spans="1:1">
      <c r="A321" s="15"/>
    </row>
    <row r="322" spans="1:1">
      <c r="A322" s="15"/>
    </row>
    <row r="323" spans="1:1">
      <c r="A323" s="15"/>
    </row>
    <row r="324" spans="1:1">
      <c r="A324" s="15"/>
    </row>
    <row r="325" spans="1:1">
      <c r="A325" s="15"/>
    </row>
    <row r="326" spans="1:1">
      <c r="A326" s="15"/>
    </row>
    <row r="327" spans="1:1">
      <c r="A327" s="15"/>
    </row>
    <row r="328" spans="1:1">
      <c r="A328" s="15"/>
    </row>
    <row r="329" spans="1:1">
      <c r="A329" s="15"/>
    </row>
    <row r="330" spans="1:1">
      <c r="A330" s="15"/>
    </row>
    <row r="331" spans="1:1">
      <c r="A331" s="15"/>
    </row>
    <row r="332" spans="1:1">
      <c r="A332" s="15"/>
    </row>
    <row r="333" spans="1:1">
      <c r="A333" s="15"/>
    </row>
    <row r="334" spans="1:1">
      <c r="A334" s="15"/>
    </row>
    <row r="335" spans="1:1">
      <c r="A335" s="15"/>
    </row>
    <row r="336" spans="1:1">
      <c r="A336" s="15"/>
    </row>
    <row r="337" spans="1:1">
      <c r="A337" s="15"/>
    </row>
    <row r="338" spans="1:1">
      <c r="A338" s="15"/>
    </row>
    <row r="339" spans="1:1">
      <c r="A339" s="15"/>
    </row>
    <row r="340" spans="1:1">
      <c r="A340" s="15"/>
    </row>
    <row r="341" spans="1:1">
      <c r="A341" s="15"/>
    </row>
    <row r="342" spans="1:1">
      <c r="A342" s="15"/>
    </row>
    <row r="343" spans="1:1">
      <c r="A343" s="15"/>
    </row>
    <row r="344" spans="1:1">
      <c r="A344" s="15"/>
    </row>
    <row r="345" spans="1:1">
      <c r="A345" s="15"/>
    </row>
    <row r="346" spans="1:1">
      <c r="A346" s="15"/>
    </row>
    <row r="347" spans="1:1">
      <c r="A347" s="15"/>
    </row>
    <row r="348" spans="1:1">
      <c r="A348" s="15"/>
    </row>
    <row r="349" spans="1:1">
      <c r="A349" s="15"/>
    </row>
    <row r="350" spans="1:1">
      <c r="A350" s="15"/>
    </row>
    <row r="351" spans="1:1">
      <c r="A351" s="15"/>
    </row>
    <row r="352" spans="1:1">
      <c r="A352" s="15"/>
    </row>
    <row r="353" spans="1:1">
      <c r="A353" s="15"/>
    </row>
    <row r="354" spans="1:1">
      <c r="A354" s="15"/>
    </row>
    <row r="355" spans="1:1">
      <c r="A355" s="15"/>
    </row>
    <row r="356" spans="1:1">
      <c r="A356" s="15"/>
    </row>
    <row r="357" spans="1:1">
      <c r="A357" s="15"/>
    </row>
    <row r="358" spans="1:1">
      <c r="A358" s="15"/>
    </row>
    <row r="359" spans="1:1">
      <c r="A359" s="15"/>
    </row>
    <row r="360" spans="1:1">
      <c r="A360" s="15"/>
    </row>
    <row r="361" spans="1:1">
      <c r="A361" s="15"/>
    </row>
    <row r="362" spans="1:1">
      <c r="A362" s="15"/>
    </row>
    <row r="363" spans="1:1">
      <c r="A363" s="15"/>
    </row>
    <row r="364" spans="1:1">
      <c r="A364" s="15"/>
    </row>
    <row r="365" spans="1:1">
      <c r="A365" s="15"/>
    </row>
    <row r="366" spans="1:1">
      <c r="A366" s="15"/>
    </row>
    <row r="367" spans="1:1">
      <c r="A367" s="15"/>
    </row>
    <row r="368" spans="1:1">
      <c r="A368" s="15"/>
    </row>
    <row r="369" spans="1:1">
      <c r="A369" s="15"/>
    </row>
    <row r="370" spans="1:1">
      <c r="A370" s="15"/>
    </row>
    <row r="371" spans="1:1">
      <c r="A371" s="15"/>
    </row>
    <row r="372" spans="1:1">
      <c r="A372" s="15"/>
    </row>
    <row r="373" spans="1:1">
      <c r="A373" s="15"/>
    </row>
    <row r="374" spans="1:1">
      <c r="A374" s="15"/>
    </row>
    <row r="375" spans="1:1">
      <c r="A375" s="15"/>
    </row>
    <row r="376" spans="1:1">
      <c r="A376" s="15"/>
    </row>
    <row r="377" spans="1:1">
      <c r="A377" s="15"/>
    </row>
    <row r="378" spans="1:1">
      <c r="A378" s="15"/>
    </row>
    <row r="379" spans="1:1">
      <c r="A379" s="15"/>
    </row>
    <row r="380" spans="1:1">
      <c r="A380" s="15"/>
    </row>
    <row r="381" spans="1:1">
      <c r="A381" s="15"/>
    </row>
    <row r="382" spans="1:1">
      <c r="A382" s="15"/>
    </row>
    <row r="383" spans="1:1">
      <c r="A383" s="15"/>
    </row>
    <row r="384" spans="1:1">
      <c r="A384" s="15"/>
    </row>
    <row r="385" spans="1:1">
      <c r="A385" s="15"/>
    </row>
    <row r="386" spans="1:1">
      <c r="A386" s="15"/>
    </row>
    <row r="387" spans="1:1">
      <c r="A387" s="15"/>
    </row>
    <row r="388" spans="1:1">
      <c r="A388" s="15"/>
    </row>
    <row r="389" spans="1:1">
      <c r="A389" s="15"/>
    </row>
    <row r="390" spans="1:1">
      <c r="A390" s="15"/>
    </row>
    <row r="391" spans="1:1">
      <c r="A391" s="15"/>
    </row>
    <row r="392" spans="1:1">
      <c r="A392" s="15"/>
    </row>
    <row r="393" spans="1:1">
      <c r="A393" s="15"/>
    </row>
    <row r="394" spans="1:1">
      <c r="A394" s="15"/>
    </row>
    <row r="395" spans="1:1">
      <c r="A395" s="15"/>
    </row>
    <row r="396" spans="1:1">
      <c r="A396" s="15"/>
    </row>
    <row r="397" spans="1:1">
      <c r="A397" s="15"/>
    </row>
    <row r="398" spans="1:1">
      <c r="A398" s="15"/>
    </row>
    <row r="399" spans="1:1">
      <c r="A399" s="15"/>
    </row>
    <row r="400" spans="1:1">
      <c r="A400" s="15"/>
    </row>
    <row r="401" spans="1:1">
      <c r="A401" s="15"/>
    </row>
    <row r="402" spans="1:1">
      <c r="A402" s="15"/>
    </row>
    <row r="403" spans="1:1">
      <c r="A403" s="15"/>
    </row>
    <row r="404" spans="1:1">
      <c r="A404" s="15"/>
    </row>
    <row r="405" spans="1:1">
      <c r="A405" s="15"/>
    </row>
    <row r="406" spans="1:1">
      <c r="A406" s="15"/>
    </row>
    <row r="407" spans="1:1">
      <c r="A407" s="15"/>
    </row>
    <row r="408" spans="1:1">
      <c r="A408" s="15"/>
    </row>
    <row r="409" spans="1:1">
      <c r="A409" s="15"/>
    </row>
    <row r="410" spans="1:1">
      <c r="A410" s="15"/>
    </row>
    <row r="411" spans="1:1">
      <c r="A411" s="15"/>
    </row>
    <row r="412" spans="1:1">
      <c r="A412" s="15"/>
    </row>
    <row r="413" spans="1:1">
      <c r="A413" s="15"/>
    </row>
    <row r="414" spans="1:1">
      <c r="A414" s="15"/>
    </row>
    <row r="415" spans="1:1">
      <c r="A415" s="15"/>
    </row>
    <row r="416" spans="1:1">
      <c r="A416" s="15"/>
    </row>
    <row r="417" spans="1:5">
      <c r="A417" s="15"/>
    </row>
    <row r="418" spans="1:5">
      <c r="A418" s="15"/>
    </row>
    <row r="419" spans="1:5">
      <c r="A419" s="15"/>
    </row>
    <row r="420" spans="1:5">
      <c r="A420" s="15"/>
    </row>
    <row r="421" spans="1:5">
      <c r="A421" s="15"/>
    </row>
    <row r="422" spans="1:5">
      <c r="A422" s="15"/>
    </row>
    <row r="423" spans="1:5">
      <c r="A423" s="15"/>
    </row>
    <row r="424" spans="1:5">
      <c r="A424" s="15"/>
    </row>
    <row r="425" spans="1:5">
      <c r="A425" s="15"/>
      <c r="E425" s="349"/>
    </row>
    <row r="426" spans="1:5">
      <c r="A426" s="15"/>
    </row>
    <row r="427" spans="1:5">
      <c r="A427" s="15"/>
    </row>
    <row r="428" spans="1:5">
      <c r="A428" s="15"/>
    </row>
    <row r="429" spans="1:5">
      <c r="A429" s="15"/>
    </row>
    <row r="430" spans="1:5">
      <c r="A430" s="15"/>
    </row>
    <row r="431" spans="1:5">
      <c r="A431" s="15"/>
    </row>
    <row r="432" spans="1:5">
      <c r="A432" s="15"/>
    </row>
    <row r="433" spans="1:1">
      <c r="A433" s="15"/>
    </row>
    <row r="434" spans="1:1">
      <c r="A434" s="15"/>
    </row>
    <row r="435" spans="1:1">
      <c r="A435" s="15"/>
    </row>
    <row r="436" spans="1:1">
      <c r="A436" s="15"/>
    </row>
    <row r="437" spans="1:1">
      <c r="A437" s="15"/>
    </row>
    <row r="438" spans="1:1">
      <c r="A438" s="15"/>
    </row>
    <row r="439" spans="1:1">
      <c r="A439" s="15"/>
    </row>
    <row r="440" spans="1:1">
      <c r="A440" s="15"/>
    </row>
    <row r="441" spans="1:1">
      <c r="A441" s="15"/>
    </row>
    <row r="442" spans="1:1">
      <c r="A442" s="15"/>
    </row>
    <row r="443" spans="1:1">
      <c r="A443" s="15"/>
    </row>
    <row r="444" spans="1:1">
      <c r="A444" s="15"/>
    </row>
    <row r="445" spans="1:1">
      <c r="A445" s="15"/>
    </row>
    <row r="446" spans="1:1">
      <c r="A446" s="15"/>
    </row>
    <row r="447" spans="1:1">
      <c r="A447" s="15"/>
    </row>
    <row r="448" spans="1:1">
      <c r="A448" s="15"/>
    </row>
    <row r="449" spans="1:1">
      <c r="A449" s="15"/>
    </row>
    <row r="450" spans="1:1">
      <c r="A450" s="15"/>
    </row>
    <row r="451" spans="1:1">
      <c r="A451" s="15"/>
    </row>
    <row r="452" spans="1:1">
      <c r="A452" s="15"/>
    </row>
    <row r="453" spans="1:1">
      <c r="A453" s="15"/>
    </row>
    <row r="454" spans="1:1">
      <c r="A454" s="15"/>
    </row>
    <row r="455" spans="1:1">
      <c r="A455" s="15"/>
    </row>
    <row r="456" spans="1:1">
      <c r="A456" s="15"/>
    </row>
    <row r="457" spans="1:1">
      <c r="A457" s="15"/>
    </row>
    <row r="458" spans="1:1">
      <c r="A458" s="15"/>
    </row>
    <row r="459" spans="1:1">
      <c r="A459" s="15"/>
    </row>
    <row r="460" spans="1:1">
      <c r="A460" s="15"/>
    </row>
    <row r="461" spans="1:1">
      <c r="A461" s="15"/>
    </row>
    <row r="462" spans="1:1">
      <c r="A462" s="15"/>
    </row>
    <row r="463" spans="1:1">
      <c r="A463" s="15"/>
    </row>
    <row r="464" spans="1:1">
      <c r="A464" s="15"/>
    </row>
    <row r="465" spans="1:1">
      <c r="A465" s="15"/>
    </row>
    <row r="466" spans="1:1">
      <c r="A466" s="15"/>
    </row>
    <row r="467" spans="1:1">
      <c r="A467" s="15"/>
    </row>
    <row r="468" spans="1:1">
      <c r="A468" s="15"/>
    </row>
    <row r="469" spans="1:1">
      <c r="A469" s="15"/>
    </row>
    <row r="470" spans="1:1">
      <c r="A470" s="15"/>
    </row>
    <row r="471" spans="1:1">
      <c r="A471" s="15"/>
    </row>
    <row r="472" spans="1:1">
      <c r="A472" s="15"/>
    </row>
    <row r="473" spans="1:1">
      <c r="A473" s="15"/>
    </row>
    <row r="474" spans="1:1">
      <c r="A474" s="15"/>
    </row>
    <row r="475" spans="1:1">
      <c r="A475" s="15"/>
    </row>
    <row r="476" spans="1:1">
      <c r="A476" s="15"/>
    </row>
    <row r="477" spans="1:1">
      <c r="A477" s="15"/>
    </row>
    <row r="478" spans="1:1">
      <c r="A478" s="15"/>
    </row>
    <row r="479" spans="1:1">
      <c r="A479" s="15"/>
    </row>
    <row r="480" spans="1:1">
      <c r="A480" s="15"/>
    </row>
    <row r="481" spans="1:1">
      <c r="A481" s="15"/>
    </row>
    <row r="482" spans="1:1">
      <c r="A482" s="15"/>
    </row>
    <row r="483" spans="1:1">
      <c r="A483" s="15"/>
    </row>
    <row r="484" spans="1:1">
      <c r="A484" s="15"/>
    </row>
    <row r="485" spans="1:1">
      <c r="A485" s="15"/>
    </row>
    <row r="486" spans="1:1">
      <c r="A486" s="15"/>
    </row>
    <row r="487" spans="1:1">
      <c r="A487" s="15"/>
    </row>
    <row r="488" spans="1:1">
      <c r="A488" s="15"/>
    </row>
    <row r="489" spans="1:1">
      <c r="A489" s="15"/>
    </row>
    <row r="490" spans="1:1">
      <c r="A490" s="15"/>
    </row>
    <row r="491" spans="1:1">
      <c r="A491" s="15"/>
    </row>
    <row r="492" spans="1:1">
      <c r="A492" s="15"/>
    </row>
    <row r="493" spans="1:1">
      <c r="A493" s="15"/>
    </row>
    <row r="494" spans="1:1">
      <c r="A494" s="15"/>
    </row>
    <row r="495" spans="1:1">
      <c r="A495" s="15"/>
    </row>
    <row r="496" spans="1:1">
      <c r="A496" s="15"/>
    </row>
    <row r="497" spans="1:1">
      <c r="A497" s="15"/>
    </row>
    <row r="498" spans="1:1">
      <c r="A498" s="15"/>
    </row>
    <row r="499" spans="1:1">
      <c r="A499" s="15"/>
    </row>
    <row r="500" spans="1:1">
      <c r="A500" s="15"/>
    </row>
    <row r="501" spans="1:1">
      <c r="A501" s="15"/>
    </row>
    <row r="502" spans="1:1">
      <c r="A502" s="15"/>
    </row>
    <row r="503" spans="1:1">
      <c r="A503" s="15"/>
    </row>
    <row r="504" spans="1:1">
      <c r="A504" s="15"/>
    </row>
    <row r="505" spans="1:1">
      <c r="A505" s="15"/>
    </row>
    <row r="506" spans="1:1">
      <c r="A506" s="15"/>
    </row>
    <row r="507" spans="1:1">
      <c r="A507" s="15"/>
    </row>
    <row r="508" spans="1:1">
      <c r="A508" s="15"/>
    </row>
    <row r="509" spans="1:1">
      <c r="A509" s="15"/>
    </row>
    <row r="510" spans="1:1">
      <c r="A510" s="15"/>
    </row>
    <row r="511" spans="1:1">
      <c r="A511" s="15"/>
    </row>
    <row r="512" spans="1:1">
      <c r="A512" s="15"/>
    </row>
    <row r="513" spans="1:1">
      <c r="A513" s="15"/>
    </row>
    <row r="514" spans="1:1">
      <c r="A514" s="15"/>
    </row>
    <row r="515" spans="1:1">
      <c r="A515" s="15"/>
    </row>
    <row r="516" spans="1:1">
      <c r="A516" s="15"/>
    </row>
    <row r="517" spans="1:1">
      <c r="A517" s="15"/>
    </row>
    <row r="518" spans="1:1">
      <c r="A518" s="15"/>
    </row>
    <row r="519" spans="1:1">
      <c r="A519" s="15"/>
    </row>
    <row r="520" spans="1:1">
      <c r="A520" s="15"/>
    </row>
    <row r="521" spans="1:1">
      <c r="A521" s="15"/>
    </row>
    <row r="522" spans="1:1">
      <c r="A522" s="15"/>
    </row>
    <row r="523" spans="1:1">
      <c r="A523" s="15"/>
    </row>
    <row r="524" spans="1:1">
      <c r="A524" s="15"/>
    </row>
    <row r="525" spans="1:1">
      <c r="A525" s="15"/>
    </row>
    <row r="526" spans="1:1">
      <c r="A526" s="15"/>
    </row>
    <row r="527" spans="1:1">
      <c r="A527" s="15"/>
    </row>
    <row r="528" spans="1:1">
      <c r="A528" s="15"/>
    </row>
    <row r="529" spans="1:1">
      <c r="A529" s="15"/>
    </row>
    <row r="530" spans="1:1">
      <c r="A530" s="15"/>
    </row>
    <row r="531" spans="1:1">
      <c r="A531" s="15"/>
    </row>
    <row r="532" spans="1:1">
      <c r="A532" s="15"/>
    </row>
    <row r="533" spans="1:1">
      <c r="A533" s="15"/>
    </row>
    <row r="534" spans="1:1">
      <c r="A534" s="15"/>
    </row>
    <row r="535" spans="1:1">
      <c r="A535" s="15"/>
    </row>
    <row r="536" spans="1:1">
      <c r="A536" s="15"/>
    </row>
    <row r="537" spans="1:1">
      <c r="A537" s="15"/>
    </row>
    <row r="538" spans="1:1">
      <c r="A538" s="15"/>
    </row>
    <row r="539" spans="1:1">
      <c r="A539" s="15"/>
    </row>
    <row r="540" spans="1:1">
      <c r="A540" s="15"/>
    </row>
    <row r="541" spans="1:1">
      <c r="A541" s="15"/>
    </row>
    <row r="542" spans="1:1">
      <c r="A542" s="15"/>
    </row>
    <row r="543" spans="1:1">
      <c r="A543" s="15"/>
    </row>
    <row r="544" spans="1:1">
      <c r="A544" s="15"/>
    </row>
    <row r="545" spans="1:1">
      <c r="A545" s="15"/>
    </row>
    <row r="546" spans="1:1">
      <c r="A546" s="15"/>
    </row>
    <row r="547" spans="1:1">
      <c r="A547" s="15"/>
    </row>
    <row r="548" spans="1:1">
      <c r="A548" s="15"/>
    </row>
    <row r="549" spans="1:1">
      <c r="A549" s="15"/>
    </row>
    <row r="550" spans="1:1">
      <c r="A550" s="15"/>
    </row>
    <row r="551" spans="1:1">
      <c r="A551" s="15"/>
    </row>
    <row r="552" spans="1:1">
      <c r="A552" s="15"/>
    </row>
    <row r="553" spans="1:1">
      <c r="A553" s="15"/>
    </row>
    <row r="554" spans="1:1">
      <c r="A554" s="15"/>
    </row>
    <row r="555" spans="1:1">
      <c r="A555" s="15"/>
    </row>
    <row r="556" spans="1:1">
      <c r="A556" s="15"/>
    </row>
    <row r="557" spans="1:1">
      <c r="A557" s="15"/>
    </row>
    <row r="558" spans="1:1">
      <c r="A558" s="15"/>
    </row>
    <row r="559" spans="1:1">
      <c r="A559" s="15"/>
    </row>
    <row r="560" spans="1:1">
      <c r="A560" s="15"/>
    </row>
    <row r="561" spans="1:1">
      <c r="A561" s="15"/>
    </row>
    <row r="562" spans="1:1">
      <c r="A562" s="15"/>
    </row>
    <row r="563" spans="1:1">
      <c r="A563" s="15"/>
    </row>
    <row r="564" spans="1:1">
      <c r="A564" s="15"/>
    </row>
    <row r="565" spans="1:1">
      <c r="A565" s="15"/>
    </row>
    <row r="566" spans="1:1">
      <c r="A566" s="15"/>
    </row>
    <row r="567" spans="1:1">
      <c r="A567" s="15"/>
    </row>
    <row r="568" spans="1:1">
      <c r="A568" s="15"/>
    </row>
    <row r="569" spans="1:1">
      <c r="A569" s="15"/>
    </row>
    <row r="570" spans="1:1">
      <c r="A570" s="15"/>
    </row>
    <row r="571" spans="1:1">
      <c r="A571" s="15"/>
    </row>
    <row r="572" spans="1:1">
      <c r="A572" s="15"/>
    </row>
    <row r="573" spans="1:1">
      <c r="A573" s="15"/>
    </row>
    <row r="574" spans="1:1">
      <c r="A574" s="15"/>
    </row>
    <row r="575" spans="1:1">
      <c r="A575" s="15"/>
    </row>
    <row r="576" spans="1:1">
      <c r="A576" s="15"/>
    </row>
    <row r="577" spans="1:1">
      <c r="A577" s="15"/>
    </row>
    <row r="578" spans="1:1">
      <c r="A578" s="15"/>
    </row>
    <row r="579" spans="1:1">
      <c r="A579" s="15"/>
    </row>
    <row r="580" spans="1:1">
      <c r="A580" s="15"/>
    </row>
    <row r="581" spans="1:1">
      <c r="A581" s="15"/>
    </row>
    <row r="582" spans="1:1">
      <c r="A582" s="15"/>
    </row>
    <row r="583" spans="1:1">
      <c r="A583" s="15"/>
    </row>
    <row r="584" spans="1:1">
      <c r="A584" s="15"/>
    </row>
    <row r="585" spans="1:1">
      <c r="A585" s="15"/>
    </row>
    <row r="586" spans="1:1">
      <c r="A586" s="15"/>
    </row>
    <row r="587" spans="1:1">
      <c r="A587" s="15"/>
    </row>
    <row r="588" spans="1:1">
      <c r="A588" s="15"/>
    </row>
    <row r="589" spans="1:1">
      <c r="A589" s="15"/>
    </row>
    <row r="590" spans="1:1">
      <c r="A590" s="15"/>
    </row>
    <row r="591" spans="1:1">
      <c r="A591" s="15"/>
    </row>
    <row r="592" spans="1:1">
      <c r="A592" s="15"/>
    </row>
    <row r="593" spans="1:1">
      <c r="A593" s="15"/>
    </row>
    <row r="594" spans="1:1">
      <c r="A594" s="15"/>
    </row>
    <row r="595" spans="1:1">
      <c r="A595" s="15"/>
    </row>
    <row r="596" spans="1:1">
      <c r="A596" s="15"/>
    </row>
    <row r="597" spans="1:1">
      <c r="A597" s="15"/>
    </row>
    <row r="598" spans="1:1">
      <c r="A598" s="15"/>
    </row>
    <row r="599" spans="1:1">
      <c r="A599" s="15"/>
    </row>
    <row r="600" spans="1:1">
      <c r="A600" s="15"/>
    </row>
    <row r="601" spans="1:1">
      <c r="A601" s="15"/>
    </row>
    <row r="602" spans="1:1">
      <c r="A602" s="15"/>
    </row>
    <row r="603" spans="1:1">
      <c r="A603" s="15"/>
    </row>
    <row r="604" spans="1:1">
      <c r="A604" s="15"/>
    </row>
    <row r="605" spans="1:1">
      <c r="A605" s="15"/>
    </row>
    <row r="606" spans="1:1">
      <c r="A606" s="15"/>
    </row>
    <row r="607" spans="1:1">
      <c r="A607" s="15"/>
    </row>
    <row r="608" spans="1:1">
      <c r="A608" s="15"/>
    </row>
    <row r="609" spans="1:1">
      <c r="A609" s="15"/>
    </row>
    <row r="610" spans="1:1">
      <c r="A610" s="15"/>
    </row>
    <row r="611" spans="1:1">
      <c r="A611" s="15"/>
    </row>
    <row r="612" spans="1:1">
      <c r="A612" s="15"/>
    </row>
    <row r="613" spans="1:1">
      <c r="A613" s="15"/>
    </row>
    <row r="614" spans="1:1">
      <c r="A614" s="15"/>
    </row>
    <row r="615" spans="1:1">
      <c r="A615" s="15"/>
    </row>
    <row r="616" spans="1:1">
      <c r="A616" s="15"/>
    </row>
    <row r="617" spans="1:1">
      <c r="A617" s="15"/>
    </row>
    <row r="618" spans="1:1">
      <c r="A618" s="15"/>
    </row>
    <row r="619" spans="1:1">
      <c r="A619" s="15"/>
    </row>
    <row r="620" spans="1:1">
      <c r="A620" s="15"/>
    </row>
    <row r="621" spans="1:1">
      <c r="A621" s="15"/>
    </row>
    <row r="622" spans="1:1">
      <c r="A622" s="15"/>
    </row>
    <row r="623" spans="1:1">
      <c r="A623" s="15"/>
    </row>
    <row r="624" spans="1:1">
      <c r="A624" s="15"/>
    </row>
    <row r="625" spans="1:1">
      <c r="A625" s="15"/>
    </row>
    <row r="626" spans="1:1">
      <c r="A626" s="15"/>
    </row>
    <row r="627" spans="1:1">
      <c r="A627" s="15"/>
    </row>
    <row r="628" spans="1:1">
      <c r="A628" s="15"/>
    </row>
    <row r="629" spans="1:1">
      <c r="A629" s="15"/>
    </row>
    <row r="630" spans="1:1">
      <c r="A630" s="15"/>
    </row>
    <row r="631" spans="1:1">
      <c r="A631" s="15"/>
    </row>
    <row r="632" spans="1:1">
      <c r="A632" s="15"/>
    </row>
    <row r="633" spans="1:1">
      <c r="A633" s="15"/>
    </row>
    <row r="634" spans="1:1">
      <c r="A634" s="15"/>
    </row>
    <row r="635" spans="1:1">
      <c r="A635" s="15"/>
    </row>
    <row r="636" spans="1:1">
      <c r="A636" s="15"/>
    </row>
    <row r="637" spans="1:1">
      <c r="A637" s="15"/>
    </row>
    <row r="638" spans="1:1">
      <c r="A638" s="15"/>
    </row>
    <row r="639" spans="1:1">
      <c r="A639" s="15"/>
    </row>
    <row r="640" spans="1:1">
      <c r="A640" s="15"/>
    </row>
    <row r="641" spans="1:1">
      <c r="A641" s="15"/>
    </row>
    <row r="642" spans="1:1">
      <c r="A642" s="15"/>
    </row>
    <row r="643" spans="1:1">
      <c r="A643" s="15"/>
    </row>
    <row r="644" spans="1:1">
      <c r="A644" s="15"/>
    </row>
    <row r="645" spans="1:1">
      <c r="A645" s="15"/>
    </row>
    <row r="646" spans="1:1">
      <c r="A646" s="15"/>
    </row>
    <row r="647" spans="1:1">
      <c r="A647" s="15"/>
    </row>
    <row r="648" spans="1:1">
      <c r="A648" s="15"/>
    </row>
    <row r="649" spans="1:1">
      <c r="A649" s="15"/>
    </row>
    <row r="650" spans="1:1">
      <c r="A650" s="15"/>
    </row>
    <row r="651" spans="1:1">
      <c r="A651" s="15"/>
    </row>
    <row r="652" spans="1:1">
      <c r="A652" s="15"/>
    </row>
    <row r="653" spans="1:1">
      <c r="A653" s="15"/>
    </row>
    <row r="654" spans="1:1">
      <c r="A654" s="15"/>
    </row>
    <row r="655" spans="1:1">
      <c r="A655" s="15"/>
    </row>
    <row r="656" spans="1:1">
      <c r="A656" s="15"/>
    </row>
    <row r="657" spans="1:1">
      <c r="A657" s="15"/>
    </row>
    <row r="658" spans="1:1">
      <c r="A658" s="15"/>
    </row>
    <row r="659" spans="1:1">
      <c r="A659" s="15"/>
    </row>
    <row r="660" spans="1:1">
      <c r="A660" s="15"/>
    </row>
    <row r="661" spans="1:1">
      <c r="A661" s="15"/>
    </row>
    <row r="662" spans="1:1">
      <c r="A662" s="15"/>
    </row>
    <row r="663" spans="1:1">
      <c r="A663" s="15"/>
    </row>
    <row r="664" spans="1:1">
      <c r="A664" s="15"/>
    </row>
    <row r="665" spans="1:1">
      <c r="A665" s="15"/>
    </row>
    <row r="666" spans="1:1">
      <c r="A666" s="15"/>
    </row>
    <row r="667" spans="1:1">
      <c r="A667" s="15"/>
    </row>
    <row r="668" spans="1:1">
      <c r="A668" s="15"/>
    </row>
    <row r="669" spans="1:1">
      <c r="A669" s="15"/>
    </row>
    <row r="670" spans="1:1">
      <c r="A670" s="15"/>
    </row>
    <row r="671" spans="1:1">
      <c r="A671" s="15"/>
    </row>
    <row r="672" spans="1:1">
      <c r="A672" s="15"/>
    </row>
    <row r="673" spans="1:1">
      <c r="A673" s="15"/>
    </row>
    <row r="674" spans="1:1">
      <c r="A674" s="15"/>
    </row>
    <row r="675" spans="1:1">
      <c r="A675" s="15"/>
    </row>
    <row r="676" spans="1:1">
      <c r="A676" s="15"/>
    </row>
    <row r="677" spans="1:1">
      <c r="A677" s="15"/>
    </row>
    <row r="678" spans="1:1">
      <c r="A678" s="15"/>
    </row>
    <row r="679" spans="1:1">
      <c r="A679" s="15"/>
    </row>
    <row r="680" spans="1:1">
      <c r="A680" s="15"/>
    </row>
    <row r="681" spans="1:1">
      <c r="A681" s="15"/>
    </row>
    <row r="682" spans="1:1">
      <c r="A682" s="15"/>
    </row>
    <row r="683" spans="1:1">
      <c r="A683" s="15"/>
    </row>
    <row r="684" spans="1:1">
      <c r="A684" s="15"/>
    </row>
    <row r="685" spans="1:1">
      <c r="A685" s="15"/>
    </row>
    <row r="686" spans="1:1">
      <c r="A686" s="15"/>
    </row>
    <row r="687" spans="1:1">
      <c r="A687" s="15"/>
    </row>
    <row r="688" spans="1:1">
      <c r="A688" s="15"/>
    </row>
    <row r="689" spans="1:1">
      <c r="A689" s="15"/>
    </row>
    <row r="690" spans="1:1">
      <c r="A690" s="15"/>
    </row>
    <row r="691" spans="1:1">
      <c r="A691" s="15"/>
    </row>
    <row r="692" spans="1:1">
      <c r="A692" s="15"/>
    </row>
    <row r="693" spans="1:1">
      <c r="A693" s="15"/>
    </row>
    <row r="694" spans="1:1">
      <c r="A694" s="15"/>
    </row>
    <row r="695" spans="1:1">
      <c r="A695" s="15"/>
    </row>
    <row r="696" spans="1:1">
      <c r="A696" s="15"/>
    </row>
    <row r="697" spans="1:1">
      <c r="A697" s="15"/>
    </row>
    <row r="698" spans="1:1">
      <c r="A698" s="15"/>
    </row>
    <row r="699" spans="1:1">
      <c r="A699" s="15"/>
    </row>
    <row r="700" spans="1:1">
      <c r="A700" s="15"/>
    </row>
    <row r="701" spans="1:1">
      <c r="A701" s="15"/>
    </row>
    <row r="702" spans="1:1">
      <c r="A702" s="15"/>
    </row>
    <row r="703" spans="1:1">
      <c r="A703" s="15"/>
    </row>
    <row r="704" spans="1:1">
      <c r="A704" s="15"/>
    </row>
    <row r="705" spans="1:1">
      <c r="A705" s="15"/>
    </row>
    <row r="706" spans="1:1">
      <c r="A706" s="15"/>
    </row>
    <row r="707" spans="1:1">
      <c r="A707" s="15"/>
    </row>
    <row r="708" spans="1:1">
      <c r="A708" s="15"/>
    </row>
    <row r="709" spans="1:1">
      <c r="A709" s="15"/>
    </row>
    <row r="710" spans="1:1">
      <c r="A710" s="15"/>
    </row>
    <row r="711" spans="1:1">
      <c r="A711" s="15"/>
    </row>
    <row r="712" spans="1:1">
      <c r="A712" s="15"/>
    </row>
    <row r="713" spans="1:1">
      <c r="A713" s="15"/>
    </row>
    <row r="714" spans="1:1">
      <c r="A714" s="15"/>
    </row>
    <row r="715" spans="1:1">
      <c r="A715" s="15"/>
    </row>
    <row r="716" spans="1:1">
      <c r="A716" s="15"/>
    </row>
    <row r="717" spans="1:1">
      <c r="A717" s="15"/>
    </row>
    <row r="718" spans="1:1">
      <c r="A718" s="15"/>
    </row>
    <row r="719" spans="1:1">
      <c r="A719" s="15"/>
    </row>
    <row r="720" spans="1:1">
      <c r="A720" s="15"/>
    </row>
    <row r="721" spans="1:1">
      <c r="A721" s="15"/>
    </row>
    <row r="722" spans="1:1">
      <c r="A722" s="15"/>
    </row>
    <row r="723" spans="1:1">
      <c r="A723" s="15"/>
    </row>
    <row r="724" spans="1:1">
      <c r="A724" s="15"/>
    </row>
    <row r="725" spans="1:1">
      <c r="A725" s="15"/>
    </row>
    <row r="726" spans="1:1">
      <c r="A726" s="15"/>
    </row>
    <row r="727" spans="1:1">
      <c r="A727" s="15"/>
    </row>
    <row r="728" spans="1:1">
      <c r="A728" s="15"/>
    </row>
    <row r="729" spans="1:1">
      <c r="A729" s="15"/>
    </row>
    <row r="730" spans="1:1">
      <c r="A730" s="15"/>
    </row>
    <row r="731" spans="1:1">
      <c r="A731" s="15"/>
    </row>
    <row r="732" spans="1:1">
      <c r="A732" s="15"/>
    </row>
    <row r="733" spans="1:1">
      <c r="A733" s="15"/>
    </row>
    <row r="734" spans="1:1">
      <c r="A734" s="15"/>
    </row>
    <row r="735" spans="1:1">
      <c r="A735" s="15"/>
    </row>
    <row r="736" spans="1:1">
      <c r="A736" s="15"/>
    </row>
    <row r="737" spans="1:1">
      <c r="A737" s="15"/>
    </row>
    <row r="738" spans="1:1">
      <c r="A738" s="15"/>
    </row>
    <row r="739" spans="1:1">
      <c r="A739" s="15"/>
    </row>
    <row r="740" spans="1:1">
      <c r="A740" s="15"/>
    </row>
    <row r="741" spans="1:1">
      <c r="A741" s="15"/>
    </row>
    <row r="742" spans="1:1">
      <c r="A742" s="15"/>
    </row>
    <row r="743" spans="1:1">
      <c r="A743" s="15"/>
    </row>
    <row r="744" spans="1:1">
      <c r="A744" s="15"/>
    </row>
    <row r="745" spans="1:1">
      <c r="A745" s="15"/>
    </row>
    <row r="746" spans="1:1">
      <c r="A746" s="15"/>
    </row>
    <row r="747" spans="1:1">
      <c r="A747" s="15"/>
    </row>
    <row r="748" spans="1:1">
      <c r="A748" s="15"/>
    </row>
    <row r="749" spans="1:1">
      <c r="A749" s="15"/>
    </row>
    <row r="750" spans="1:1">
      <c r="A750" s="15"/>
    </row>
    <row r="751" spans="1:1">
      <c r="A751" s="15"/>
    </row>
    <row r="752" spans="1:1">
      <c r="A752" s="15"/>
    </row>
    <row r="753" spans="1:1">
      <c r="A753" s="15"/>
    </row>
    <row r="754" spans="1:1">
      <c r="A754" s="15"/>
    </row>
    <row r="755" spans="1:1">
      <c r="A755" s="15"/>
    </row>
    <row r="756" spans="1:1">
      <c r="A756" s="15"/>
    </row>
    <row r="757" spans="1:1">
      <c r="A757" s="15"/>
    </row>
    <row r="758" spans="1:1">
      <c r="A758" s="15"/>
    </row>
    <row r="759" spans="1:1">
      <c r="A759" s="15"/>
    </row>
    <row r="760" spans="1:1">
      <c r="A760" s="15"/>
    </row>
    <row r="761" spans="1:1">
      <c r="A761" s="15"/>
    </row>
    <row r="762" spans="1:1">
      <c r="A762" s="15"/>
    </row>
    <row r="763" spans="1:1">
      <c r="A763" s="15"/>
    </row>
    <row r="764" spans="1:1">
      <c r="A764" s="15"/>
    </row>
    <row r="765" spans="1:1">
      <c r="A765" s="15"/>
    </row>
    <row r="766" spans="1:1">
      <c r="A766" s="15"/>
    </row>
    <row r="767" spans="1:1">
      <c r="A767" s="15"/>
    </row>
    <row r="768" spans="1:1">
      <c r="A768" s="15"/>
    </row>
    <row r="769" spans="1:1">
      <c r="A769" s="15"/>
    </row>
    <row r="770" spans="1:1">
      <c r="A770" s="15"/>
    </row>
    <row r="771" spans="1:1">
      <c r="A771" s="15"/>
    </row>
    <row r="772" spans="1:1">
      <c r="A772" s="15"/>
    </row>
    <row r="773" spans="1:1">
      <c r="A773" s="15"/>
    </row>
    <row r="774" spans="1:1">
      <c r="A774" s="15"/>
    </row>
    <row r="775" spans="1:1">
      <c r="A775" s="15"/>
    </row>
    <row r="776" spans="1:1">
      <c r="A776" s="15"/>
    </row>
    <row r="777" spans="1:1">
      <c r="A777" s="15"/>
    </row>
    <row r="778" spans="1:1">
      <c r="A778" s="15"/>
    </row>
    <row r="779" spans="1:1">
      <c r="A779" s="15"/>
    </row>
    <row r="780" spans="1:1">
      <c r="A780" s="15"/>
    </row>
    <row r="781" spans="1:1">
      <c r="A781" s="15"/>
    </row>
    <row r="782" spans="1:1">
      <c r="A782" s="15"/>
    </row>
    <row r="783" spans="1:1">
      <c r="A783" s="15"/>
    </row>
    <row r="784" spans="1:1">
      <c r="A784" s="15"/>
    </row>
    <row r="785" spans="1:1">
      <c r="A785" s="15"/>
    </row>
    <row r="786" spans="1:1">
      <c r="A786" s="15"/>
    </row>
    <row r="787" spans="1:1">
      <c r="A787" s="15"/>
    </row>
    <row r="788" spans="1:1">
      <c r="A788" s="15"/>
    </row>
    <row r="789" spans="1:1">
      <c r="A789" s="15"/>
    </row>
    <row r="790" spans="1:1">
      <c r="A790" s="15"/>
    </row>
    <row r="791" spans="1:1">
      <c r="A791" s="15"/>
    </row>
    <row r="792" spans="1:1">
      <c r="A792" s="15"/>
    </row>
    <row r="793" spans="1:1">
      <c r="A793" s="15"/>
    </row>
    <row r="794" spans="1:1">
      <c r="A794" s="15"/>
    </row>
    <row r="795" spans="1:1">
      <c r="A795" s="15"/>
    </row>
    <row r="796" spans="1:1">
      <c r="A796" s="15"/>
    </row>
    <row r="797" spans="1:1">
      <c r="A797" s="15"/>
    </row>
    <row r="798" spans="1:1">
      <c r="A798" s="15"/>
    </row>
    <row r="799" spans="1:1">
      <c r="A799" s="15"/>
    </row>
    <row r="800" spans="1:1">
      <c r="A800" s="15"/>
    </row>
    <row r="801" spans="1:1">
      <c r="A801" s="15"/>
    </row>
    <row r="802" spans="1:1">
      <c r="A802" s="15"/>
    </row>
    <row r="803" spans="1:1">
      <c r="A803" s="15"/>
    </row>
    <row r="804" spans="1:1">
      <c r="A804" s="15"/>
    </row>
    <row r="805" spans="1:1">
      <c r="A805" s="15"/>
    </row>
    <row r="806" spans="1:1">
      <c r="A806" s="15"/>
    </row>
    <row r="807" spans="1:1">
      <c r="A807" s="15"/>
    </row>
    <row r="808" spans="1:1">
      <c r="A808" s="15"/>
    </row>
    <row r="809" spans="1:1">
      <c r="A809" s="15"/>
    </row>
    <row r="810" spans="1:1">
      <c r="A810" s="15"/>
    </row>
    <row r="811" spans="1:1">
      <c r="A811" s="15"/>
    </row>
    <row r="812" spans="1:1">
      <c r="A812" s="15"/>
    </row>
    <row r="813" spans="1:1">
      <c r="A813" s="15"/>
    </row>
    <row r="814" spans="1:1">
      <c r="A814" s="15"/>
    </row>
    <row r="815" spans="1:1">
      <c r="A815" s="15"/>
    </row>
    <row r="816" spans="1:1">
      <c r="A816" s="15"/>
    </row>
    <row r="817" spans="1:1">
      <c r="A817" s="15"/>
    </row>
    <row r="818" spans="1:1">
      <c r="A818" s="15"/>
    </row>
    <row r="819" spans="1:1">
      <c r="A819" s="15"/>
    </row>
    <row r="820" spans="1:1">
      <c r="A820" s="15"/>
    </row>
    <row r="821" spans="1:1">
      <c r="A821" s="15"/>
    </row>
    <row r="822" spans="1:1">
      <c r="A822" s="15"/>
    </row>
    <row r="823" spans="1:1">
      <c r="A823" s="15"/>
    </row>
    <row r="824" spans="1:1">
      <c r="A824" s="15"/>
    </row>
    <row r="825" spans="1:1">
      <c r="A825" s="15"/>
    </row>
    <row r="826" spans="1:1">
      <c r="A826" s="15"/>
    </row>
    <row r="827" spans="1:1">
      <c r="A827" s="15"/>
    </row>
    <row r="828" spans="1:1">
      <c r="A828" s="15"/>
    </row>
    <row r="829" spans="1:1">
      <c r="A829" s="15"/>
    </row>
    <row r="830" spans="1:1">
      <c r="A830" s="15"/>
    </row>
    <row r="831" spans="1:1">
      <c r="A831" s="15"/>
    </row>
    <row r="832" spans="1:1">
      <c r="A832" s="15"/>
    </row>
    <row r="833" spans="1:1">
      <c r="A833" s="15"/>
    </row>
    <row r="834" spans="1:1">
      <c r="A834" s="15"/>
    </row>
    <row r="835" spans="1:1">
      <c r="A835" s="15"/>
    </row>
    <row r="836" spans="1:1">
      <c r="A836" s="15"/>
    </row>
    <row r="837" spans="1:1">
      <c r="A837" s="15"/>
    </row>
    <row r="838" spans="1:1">
      <c r="A838" s="15"/>
    </row>
    <row r="839" spans="1:1">
      <c r="A839" s="15"/>
    </row>
    <row r="840" spans="1:1">
      <c r="A840" s="15"/>
    </row>
    <row r="841" spans="1:1">
      <c r="A841" s="15"/>
    </row>
    <row r="842" spans="1:1">
      <c r="A842" s="15"/>
    </row>
    <row r="843" spans="1:1">
      <c r="A843" s="15"/>
    </row>
    <row r="844" spans="1:1">
      <c r="A844" s="15"/>
    </row>
    <row r="845" spans="1:1">
      <c r="A845" s="15"/>
    </row>
    <row r="846" spans="1:1">
      <c r="A846" s="15"/>
    </row>
    <row r="847" spans="1:1">
      <c r="A847" s="15"/>
    </row>
    <row r="848" spans="1:1">
      <c r="A848" s="15"/>
    </row>
    <row r="849" spans="1:1">
      <c r="A849" s="15"/>
    </row>
    <row r="850" spans="1:1">
      <c r="A850" s="15"/>
    </row>
    <row r="851" spans="1:1">
      <c r="A851" s="15"/>
    </row>
    <row r="852" spans="1:1">
      <c r="A852" s="15"/>
    </row>
    <row r="853" spans="1:1">
      <c r="A853" s="15"/>
    </row>
    <row r="854" spans="1:1">
      <c r="A854" s="15"/>
    </row>
    <row r="855" spans="1:1">
      <c r="A855" s="15"/>
    </row>
    <row r="856" spans="1:1">
      <c r="A856" s="15"/>
    </row>
    <row r="857" spans="1:1">
      <c r="A857" s="15"/>
    </row>
    <row r="858" spans="1:1">
      <c r="A858" s="15"/>
    </row>
    <row r="859" spans="1:1">
      <c r="A859" s="15"/>
    </row>
    <row r="860" spans="1:1">
      <c r="A860" s="15"/>
    </row>
    <row r="861" spans="1:1">
      <c r="A861" s="15"/>
    </row>
    <row r="862" spans="1:1">
      <c r="A862" s="15"/>
    </row>
    <row r="863" spans="1:1">
      <c r="A863" s="15"/>
    </row>
    <row r="864" spans="1:1">
      <c r="A864" s="15"/>
    </row>
    <row r="865" spans="1:1">
      <c r="A865" s="15"/>
    </row>
    <row r="866" spans="1:1">
      <c r="A866" s="15"/>
    </row>
    <row r="867" spans="1:1">
      <c r="A867" s="15"/>
    </row>
    <row r="868" spans="1:1">
      <c r="A868" s="15"/>
    </row>
    <row r="869" spans="1:1">
      <c r="A869" s="15"/>
    </row>
    <row r="870" spans="1:1">
      <c r="A870" s="15"/>
    </row>
    <row r="871" spans="1:1">
      <c r="A871" s="15"/>
    </row>
    <row r="872" spans="1:1">
      <c r="A872" s="15"/>
    </row>
    <row r="873" spans="1:1">
      <c r="A873" s="15"/>
    </row>
    <row r="874" spans="1:1">
      <c r="A874" s="15"/>
    </row>
    <row r="875" spans="1:1">
      <c r="A875" s="15"/>
    </row>
    <row r="876" spans="1:1">
      <c r="A876" s="15"/>
    </row>
    <row r="877" spans="1:1">
      <c r="A877" s="15"/>
    </row>
    <row r="878" spans="1:1">
      <c r="A878" s="15"/>
    </row>
    <row r="879" spans="1:1">
      <c r="A879" s="15"/>
    </row>
    <row r="880" spans="1:1">
      <c r="A880" s="15"/>
    </row>
    <row r="881" spans="1:1">
      <c r="A881" s="15"/>
    </row>
    <row r="882" spans="1:1">
      <c r="A882" s="15"/>
    </row>
    <row r="883" spans="1:1">
      <c r="A883" s="15"/>
    </row>
    <row r="884" spans="1:1">
      <c r="A884" s="15"/>
    </row>
    <row r="885" spans="1:1">
      <c r="A885" s="15"/>
    </row>
    <row r="886" spans="1:1">
      <c r="A886" s="15"/>
    </row>
    <row r="887" spans="1:1">
      <c r="A887" s="15"/>
    </row>
    <row r="888" spans="1:1">
      <c r="A888" s="15"/>
    </row>
    <row r="889" spans="1:1">
      <c r="A889" s="15"/>
    </row>
    <row r="890" spans="1:1">
      <c r="A890" s="15"/>
    </row>
    <row r="891" spans="1:1">
      <c r="A891" s="15"/>
    </row>
    <row r="892" spans="1:1">
      <c r="A892" s="15"/>
    </row>
    <row r="893" spans="1:1">
      <c r="A893" s="15"/>
    </row>
    <row r="894" spans="1:1">
      <c r="A894" s="15"/>
    </row>
    <row r="895" spans="1:1">
      <c r="A895" s="15"/>
    </row>
    <row r="896" spans="1:1">
      <c r="A896" s="15"/>
    </row>
    <row r="897" spans="1:1">
      <c r="A897" s="15"/>
    </row>
    <row r="898" spans="1:1">
      <c r="A898" s="15"/>
    </row>
    <row r="899" spans="1:1">
      <c r="A899" s="15"/>
    </row>
    <row r="900" spans="1:1">
      <c r="A900" s="15"/>
    </row>
    <row r="901" spans="1:1">
      <c r="A901" s="15"/>
    </row>
    <row r="902" spans="1:1">
      <c r="A902" s="15"/>
    </row>
    <row r="903" spans="1:1">
      <c r="A903" s="15"/>
    </row>
    <row r="904" spans="1:1">
      <c r="A904" s="15"/>
    </row>
    <row r="905" spans="1:1">
      <c r="A905" s="15"/>
    </row>
    <row r="906" spans="1:1">
      <c r="A906" s="15"/>
    </row>
    <row r="907" spans="1:1">
      <c r="A907" s="15"/>
    </row>
    <row r="908" spans="1:1">
      <c r="A908" s="15"/>
    </row>
    <row r="909" spans="1:1">
      <c r="A909" s="15"/>
    </row>
    <row r="910" spans="1:1">
      <c r="A910" s="15"/>
    </row>
    <row r="911" spans="1:1">
      <c r="A911" s="15"/>
    </row>
    <row r="912" spans="1:1">
      <c r="A912" s="15"/>
    </row>
    <row r="913" spans="1:1">
      <c r="A913" s="15"/>
    </row>
    <row r="914" spans="1:1">
      <c r="A914" s="15"/>
    </row>
    <row r="915" spans="1:1">
      <c r="A915" s="15"/>
    </row>
    <row r="916" spans="1:1">
      <c r="A916" s="15"/>
    </row>
    <row r="917" spans="1:1">
      <c r="A917" s="15"/>
    </row>
    <row r="918" spans="1:1">
      <c r="A918" s="15"/>
    </row>
    <row r="919" spans="1:1">
      <c r="A919" s="15"/>
    </row>
    <row r="920" spans="1:1">
      <c r="A920" s="15"/>
    </row>
    <row r="921" spans="1:1">
      <c r="A921" s="15"/>
    </row>
    <row r="922" spans="1:1">
      <c r="A922" s="15"/>
    </row>
    <row r="923" spans="1:1">
      <c r="A923" s="15"/>
    </row>
    <row r="924" spans="1:1">
      <c r="A924" s="15"/>
    </row>
    <row r="925" spans="1:1">
      <c r="A925" s="15"/>
    </row>
    <row r="926" spans="1:1">
      <c r="A926" s="15"/>
    </row>
    <row r="927" spans="1:1">
      <c r="A927" s="15"/>
    </row>
    <row r="928" spans="1:1">
      <c r="A928" s="15"/>
    </row>
    <row r="929" spans="1:1">
      <c r="A929" s="15"/>
    </row>
    <row r="930" spans="1:1">
      <c r="A930" s="15"/>
    </row>
    <row r="931" spans="1:1">
      <c r="A931" s="15"/>
    </row>
    <row r="932" spans="1:1">
      <c r="A932" s="15"/>
    </row>
    <row r="933" spans="1:1">
      <c r="A933" s="15"/>
    </row>
    <row r="934" spans="1:1">
      <c r="A934" s="15"/>
    </row>
    <row r="935" spans="1:1">
      <c r="A935" s="15"/>
    </row>
    <row r="936" spans="1:1">
      <c r="A936" s="15"/>
    </row>
    <row r="937" spans="1:1">
      <c r="A937" s="15"/>
    </row>
    <row r="938" spans="1:1">
      <c r="A938" s="15"/>
    </row>
    <row r="939" spans="1:1">
      <c r="A939" s="15"/>
    </row>
    <row r="940" spans="1:1">
      <c r="A940" s="15"/>
    </row>
    <row r="941" spans="1:1">
      <c r="A941" s="15"/>
    </row>
    <row r="942" spans="1:1">
      <c r="A942" s="15"/>
    </row>
    <row r="943" spans="1:1">
      <c r="A943" s="15"/>
    </row>
    <row r="944" spans="1:1">
      <c r="A944" s="15"/>
    </row>
    <row r="945" spans="1:1">
      <c r="A945" s="15"/>
    </row>
    <row r="946" spans="1:1">
      <c r="A946" s="15"/>
    </row>
    <row r="947" spans="1:1">
      <c r="A947" s="15"/>
    </row>
    <row r="948" spans="1:1">
      <c r="A948" s="15"/>
    </row>
    <row r="949" spans="1:1">
      <c r="A949" s="15"/>
    </row>
    <row r="950" spans="1:1">
      <c r="A950" s="15"/>
    </row>
    <row r="951" spans="1:1">
      <c r="A951" s="15"/>
    </row>
    <row r="952" spans="1:1">
      <c r="A952" s="15"/>
    </row>
    <row r="953" spans="1:1">
      <c r="A953" s="15"/>
    </row>
    <row r="954" spans="1:1">
      <c r="A954" s="15"/>
    </row>
    <row r="955" spans="1:1">
      <c r="A955" s="15"/>
    </row>
    <row r="956" spans="1:1">
      <c r="A956" s="15"/>
    </row>
    <row r="957" spans="1:1">
      <c r="A957" s="15"/>
    </row>
    <row r="958" spans="1:1">
      <c r="A958" s="15"/>
    </row>
    <row r="959" spans="1:1">
      <c r="A959" s="15"/>
    </row>
    <row r="960" spans="1:1">
      <c r="A960" s="15"/>
    </row>
    <row r="961" spans="1:1">
      <c r="A961" s="15"/>
    </row>
    <row r="962" spans="1:1">
      <c r="A962" s="15"/>
    </row>
    <row r="963" spans="1:1">
      <c r="A963" s="15"/>
    </row>
    <row r="964" spans="1:1">
      <c r="A964" s="15"/>
    </row>
    <row r="965" spans="1:1">
      <c r="A965" s="15"/>
    </row>
    <row r="966" spans="1:1">
      <c r="A966" s="15"/>
    </row>
    <row r="967" spans="1:1">
      <c r="A967" s="15"/>
    </row>
    <row r="968" spans="1:1">
      <c r="A968" s="15"/>
    </row>
    <row r="969" spans="1:1">
      <c r="A969" s="15"/>
    </row>
    <row r="970" spans="1:1">
      <c r="A970" s="15"/>
    </row>
    <row r="971" spans="1:1">
      <c r="A971" s="15"/>
    </row>
    <row r="972" spans="1:1">
      <c r="A972" s="15"/>
    </row>
    <row r="973" spans="1:1">
      <c r="A973" s="15"/>
    </row>
    <row r="974" spans="1:1">
      <c r="A974" s="15"/>
    </row>
    <row r="975" spans="1:1">
      <c r="A975" s="15"/>
    </row>
    <row r="976" spans="1:1">
      <c r="A976" s="15"/>
    </row>
    <row r="977" spans="1:1">
      <c r="A977" s="15"/>
    </row>
    <row r="978" spans="1:1">
      <c r="A978" s="15"/>
    </row>
    <row r="979" spans="1:1">
      <c r="A979" s="15"/>
    </row>
    <row r="980" spans="1:1">
      <c r="A980" s="15"/>
    </row>
    <row r="981" spans="1:1">
      <c r="A981" s="15"/>
    </row>
    <row r="982" spans="1:1">
      <c r="A982" s="15"/>
    </row>
    <row r="983" spans="1:1">
      <c r="A983" s="15"/>
    </row>
    <row r="984" spans="1:1">
      <c r="A984" s="15"/>
    </row>
    <row r="985" spans="1:1">
      <c r="A985" s="15"/>
    </row>
    <row r="986" spans="1:1">
      <c r="A986" s="15"/>
    </row>
    <row r="987" spans="1:1">
      <c r="A987" s="15"/>
    </row>
    <row r="988" spans="1:1">
      <c r="A988" s="15"/>
    </row>
    <row r="989" spans="1:1">
      <c r="A989" s="15"/>
    </row>
    <row r="990" spans="1:1">
      <c r="A990" s="15"/>
    </row>
    <row r="991" spans="1:1">
      <c r="A991" s="15"/>
    </row>
    <row r="992" spans="1:1">
      <c r="A992" s="15"/>
    </row>
    <row r="993" spans="1:1">
      <c r="A993" s="15"/>
    </row>
    <row r="994" spans="1:1">
      <c r="A994" s="15"/>
    </row>
    <row r="995" spans="1:1">
      <c r="A995" s="15"/>
    </row>
    <row r="996" spans="1:1">
      <c r="A996" s="15"/>
    </row>
    <row r="997" spans="1:1">
      <c r="A997" s="15"/>
    </row>
    <row r="998" spans="1:1">
      <c r="A998" s="15"/>
    </row>
    <row r="999" spans="1:1">
      <c r="A999" s="15"/>
    </row>
    <row r="1000" spans="1:1">
      <c r="A1000" s="15"/>
    </row>
    <row r="1001" spans="1:1">
      <c r="A1001" s="15"/>
    </row>
    <row r="1002" spans="1:1">
      <c r="A1002" s="15"/>
    </row>
    <row r="1003" spans="1:1">
      <c r="A1003" s="15"/>
    </row>
    <row r="1004" spans="1:1">
      <c r="A1004" s="15"/>
    </row>
    <row r="1005" spans="1:1">
      <c r="A1005" s="15"/>
    </row>
    <row r="1006" spans="1:1">
      <c r="A1006" s="15"/>
    </row>
    <row r="1007" spans="1:1">
      <c r="A1007" s="15"/>
    </row>
    <row r="1008" spans="1:1">
      <c r="A1008" s="15"/>
    </row>
    <row r="1009" spans="1:1">
      <c r="A1009" s="15"/>
    </row>
    <row r="1010" spans="1:1">
      <c r="A1010" s="15"/>
    </row>
    <row r="1011" spans="1:1">
      <c r="A1011" s="15"/>
    </row>
    <row r="1012" spans="1:1">
      <c r="A1012" s="15"/>
    </row>
    <row r="1013" spans="1:1">
      <c r="A1013" s="15"/>
    </row>
    <row r="1014" spans="1:1">
      <c r="A1014" s="15"/>
    </row>
    <row r="1015" spans="1:1">
      <c r="A1015" s="15"/>
    </row>
    <row r="1016" spans="1:1">
      <c r="A1016" s="15"/>
    </row>
    <row r="1017" spans="1:1">
      <c r="A1017" s="15"/>
    </row>
    <row r="1018" spans="1:1">
      <c r="A1018" s="15"/>
    </row>
    <row r="1019" spans="1:1">
      <c r="A1019" s="15"/>
    </row>
    <row r="1020" spans="1:1">
      <c r="A1020" s="15"/>
    </row>
    <row r="1021" spans="1:1">
      <c r="A1021" s="15"/>
    </row>
    <row r="1022" spans="1:1">
      <c r="A1022" s="15"/>
    </row>
    <row r="1023" spans="1:1">
      <c r="A1023" s="15"/>
    </row>
    <row r="1024" spans="1:1">
      <c r="A1024" s="15"/>
    </row>
    <row r="1025" spans="1:1">
      <c r="A1025" s="15"/>
    </row>
    <row r="1026" spans="1:1">
      <c r="A1026" s="15"/>
    </row>
    <row r="1027" spans="1:1">
      <c r="A1027" s="15"/>
    </row>
    <row r="1028" spans="1:1">
      <c r="A1028" s="15"/>
    </row>
    <row r="1029" spans="1:1">
      <c r="A1029" s="15"/>
    </row>
    <row r="1030" spans="1:1">
      <c r="A1030" s="15"/>
    </row>
    <row r="1031" spans="1:1">
      <c r="A1031" s="15"/>
    </row>
    <row r="1032" spans="1:1">
      <c r="A1032" s="15"/>
    </row>
    <row r="1033" spans="1:1">
      <c r="A1033" s="15"/>
    </row>
    <row r="1034" spans="1:1">
      <c r="A1034" s="15"/>
    </row>
    <row r="1035" spans="1:1">
      <c r="A1035" s="15"/>
    </row>
    <row r="1036" spans="1:1">
      <c r="A1036" s="15"/>
    </row>
    <row r="1037" spans="1:1">
      <c r="A1037" s="15"/>
    </row>
    <row r="1038" spans="1:1">
      <c r="A1038" s="15"/>
    </row>
    <row r="1039" spans="1:1">
      <c r="A1039" s="15"/>
    </row>
    <row r="1040" spans="1:1">
      <c r="A1040" s="15"/>
    </row>
    <row r="1041" spans="1:1">
      <c r="A1041" s="15"/>
    </row>
    <row r="1042" spans="1:1">
      <c r="A1042" s="15"/>
    </row>
    <row r="1043" spans="1:1">
      <c r="A1043" s="15"/>
    </row>
    <row r="1044" spans="1:1">
      <c r="A1044" s="15"/>
    </row>
    <row r="1045" spans="1:1">
      <c r="A1045" s="15"/>
    </row>
    <row r="1046" spans="1:1">
      <c r="A1046" s="15"/>
    </row>
    <row r="1047" spans="1:1">
      <c r="A1047" s="15"/>
    </row>
    <row r="1048" spans="1:1">
      <c r="A1048" s="15"/>
    </row>
    <row r="1049" spans="1:1">
      <c r="A1049" s="15"/>
    </row>
    <row r="1050" spans="1:1">
      <c r="A1050" s="15"/>
    </row>
    <row r="1051" spans="1:1">
      <c r="A1051" s="15"/>
    </row>
    <row r="1052" spans="1:1">
      <c r="A1052" s="15"/>
    </row>
    <row r="1053" spans="1:1">
      <c r="A1053" s="15"/>
    </row>
    <row r="1054" spans="1:1">
      <c r="A1054" s="15"/>
    </row>
    <row r="1055" spans="1:1">
      <c r="A1055" s="15"/>
    </row>
    <row r="1056" spans="1:1">
      <c r="A1056" s="15"/>
    </row>
    <row r="1057" spans="1:1">
      <c r="A1057" s="15"/>
    </row>
    <row r="1058" spans="1:1">
      <c r="A1058" s="15"/>
    </row>
    <row r="1059" spans="1:1">
      <c r="A1059" s="15"/>
    </row>
    <row r="1060" spans="1:1">
      <c r="A1060" s="15"/>
    </row>
    <row r="1061" spans="1:1">
      <c r="A1061" s="15"/>
    </row>
    <row r="1062" spans="1:1">
      <c r="A1062" s="15"/>
    </row>
    <row r="1063" spans="1:1">
      <c r="A1063" s="15"/>
    </row>
    <row r="1064" spans="1:1">
      <c r="A1064" s="15"/>
    </row>
    <row r="1065" spans="1:1">
      <c r="A1065" s="15"/>
    </row>
    <row r="1066" spans="1:1">
      <c r="A1066" s="15"/>
    </row>
    <row r="1067" spans="1:1">
      <c r="A1067" s="15"/>
    </row>
    <row r="1068" spans="1:1">
      <c r="A1068" s="15"/>
    </row>
    <row r="1069" spans="1:1">
      <c r="A1069" s="15"/>
    </row>
    <row r="1070" spans="1:1">
      <c r="A1070" s="15"/>
    </row>
    <row r="1071" spans="1:1">
      <c r="A1071" s="15"/>
    </row>
    <row r="1072" spans="1:1">
      <c r="A1072" s="15"/>
    </row>
    <row r="1073" spans="1:1">
      <c r="A1073" s="15"/>
    </row>
    <row r="1074" spans="1:1">
      <c r="A1074" s="15"/>
    </row>
    <row r="1075" spans="1:1">
      <c r="A1075" s="15"/>
    </row>
    <row r="1076" spans="1:1">
      <c r="A1076" s="15"/>
    </row>
    <row r="1077" spans="1:1">
      <c r="A1077" s="15"/>
    </row>
    <row r="1078" spans="1:1">
      <c r="A1078" s="15"/>
    </row>
    <row r="1079" spans="1:1">
      <c r="A1079" s="15"/>
    </row>
    <row r="1080" spans="1:1">
      <c r="A1080" s="15"/>
    </row>
    <row r="1081" spans="1:1">
      <c r="A1081" s="15"/>
    </row>
    <row r="1082" spans="1:1">
      <c r="A1082" s="15"/>
    </row>
    <row r="1083" spans="1:1">
      <c r="A1083" s="15"/>
    </row>
    <row r="1084" spans="1:1">
      <c r="A1084" s="15"/>
    </row>
    <row r="1085" spans="1:1">
      <c r="A1085" s="15"/>
    </row>
    <row r="1086" spans="1:1">
      <c r="A1086" s="15"/>
    </row>
    <row r="1087" spans="1:1">
      <c r="A1087" s="15"/>
    </row>
    <row r="1088" spans="1:1">
      <c r="A1088" s="15"/>
    </row>
    <row r="1089" spans="1:1">
      <c r="A1089" s="15"/>
    </row>
    <row r="1090" spans="1:1">
      <c r="A1090" s="15"/>
    </row>
    <row r="1091" spans="1:1">
      <c r="A1091" s="15"/>
    </row>
    <row r="1092" spans="1:1">
      <c r="A1092" s="15"/>
    </row>
    <row r="1093" spans="1:1">
      <c r="A1093" s="15"/>
    </row>
    <row r="1094" spans="1:1">
      <c r="A1094" s="15"/>
    </row>
    <row r="1095" spans="1:1">
      <c r="A1095" s="15"/>
    </row>
    <row r="1096" spans="1:1">
      <c r="A1096" s="15"/>
    </row>
    <row r="1097" spans="1:1">
      <c r="A1097" s="15"/>
    </row>
    <row r="1098" spans="1:1">
      <c r="A1098" s="15"/>
    </row>
    <row r="1099" spans="1:1">
      <c r="A1099" s="15"/>
    </row>
    <row r="1100" spans="1:1">
      <c r="A1100" s="15"/>
    </row>
    <row r="1101" spans="1:1">
      <c r="A1101" s="15"/>
    </row>
    <row r="1102" spans="1:1">
      <c r="A1102" s="15"/>
    </row>
    <row r="1103" spans="1:1">
      <c r="A1103" s="15"/>
    </row>
    <row r="1104" spans="1:1">
      <c r="A1104" s="15"/>
    </row>
    <row r="1105" spans="1:1">
      <c r="A1105" s="15"/>
    </row>
    <row r="1106" spans="1:1">
      <c r="A1106" s="15"/>
    </row>
    <row r="1107" spans="1:1">
      <c r="A1107" s="15"/>
    </row>
    <row r="1108" spans="1:1">
      <c r="A1108" s="15"/>
    </row>
    <row r="1109" spans="1:1">
      <c r="A1109" s="15"/>
    </row>
    <row r="1110" spans="1:1">
      <c r="A1110" s="15"/>
    </row>
    <row r="1111" spans="1:1">
      <c r="A1111" s="15"/>
    </row>
    <row r="1112" spans="1:1">
      <c r="A1112" s="15"/>
    </row>
    <row r="1113" spans="1:1">
      <c r="A1113" s="15"/>
    </row>
    <row r="1114" spans="1:1">
      <c r="A1114" s="15"/>
    </row>
    <row r="1115" spans="1:1">
      <c r="A1115" s="15"/>
    </row>
    <row r="1116" spans="1:1">
      <c r="A1116" s="15"/>
    </row>
    <row r="1117" spans="1:1">
      <c r="A1117" s="15"/>
    </row>
    <row r="1118" spans="1:1">
      <c r="A1118" s="15"/>
    </row>
    <row r="1119" spans="1:1">
      <c r="A1119" s="15"/>
    </row>
    <row r="1120" spans="1:1">
      <c r="A1120" s="15"/>
    </row>
    <row r="1121" spans="1:1">
      <c r="A1121" s="15"/>
    </row>
    <row r="1122" spans="1:1">
      <c r="A1122" s="15"/>
    </row>
    <row r="1123" spans="1:1">
      <c r="A1123" s="15"/>
    </row>
    <row r="1124" spans="1:1">
      <c r="A1124" s="15"/>
    </row>
    <row r="1125" spans="1:1">
      <c r="A1125" s="15"/>
    </row>
    <row r="1126" spans="1:1">
      <c r="A1126" s="15"/>
    </row>
    <row r="1127" spans="1:1">
      <c r="A1127" s="15"/>
    </row>
    <row r="1128" spans="1:1">
      <c r="A1128" s="15"/>
    </row>
    <row r="1129" spans="1:1">
      <c r="A1129" s="15"/>
    </row>
    <row r="1130" spans="1:1">
      <c r="A1130" s="15"/>
    </row>
    <row r="1131" spans="1:1">
      <c r="A1131" s="15"/>
    </row>
    <row r="1132" spans="1:1">
      <c r="A1132" s="15"/>
    </row>
    <row r="1133" spans="1:1">
      <c r="A1133" s="15"/>
    </row>
    <row r="1134" spans="1:1">
      <c r="A1134" s="15"/>
    </row>
    <row r="1135" spans="1:1">
      <c r="A1135" s="15"/>
    </row>
    <row r="1136" spans="1:1">
      <c r="A1136" s="15"/>
    </row>
    <row r="1137" spans="1:1">
      <c r="A1137" s="15"/>
    </row>
    <row r="1138" spans="1:1">
      <c r="A1138" s="15"/>
    </row>
    <row r="1139" spans="1:1">
      <c r="A1139" s="15"/>
    </row>
    <row r="1140" spans="1:1">
      <c r="A1140" s="15"/>
    </row>
    <row r="1141" spans="1:1">
      <c r="A1141" s="15"/>
    </row>
    <row r="1142" spans="1:1">
      <c r="A1142" s="15"/>
    </row>
    <row r="1143" spans="1:1">
      <c r="A1143" s="15"/>
    </row>
    <row r="1144" spans="1:1">
      <c r="A1144" s="15"/>
    </row>
    <row r="1145" spans="1:1">
      <c r="A1145" s="15"/>
    </row>
    <row r="1146" spans="1:1">
      <c r="A1146" s="15"/>
    </row>
    <row r="1147" spans="1:1">
      <c r="A1147" s="15"/>
    </row>
    <row r="1148" spans="1:1">
      <c r="A1148" s="15"/>
    </row>
    <row r="1149" spans="1:1">
      <c r="A1149" s="15"/>
    </row>
    <row r="1150" spans="1:1">
      <c r="A1150" s="15"/>
    </row>
    <row r="1151" spans="1:1">
      <c r="A1151" s="15"/>
    </row>
    <row r="1152" spans="1:1">
      <c r="A1152" s="15"/>
    </row>
    <row r="1153" spans="1:1">
      <c r="A1153" s="15"/>
    </row>
    <row r="1154" spans="1:1">
      <c r="A1154" s="15"/>
    </row>
    <row r="1155" spans="1:1">
      <c r="A1155" s="15"/>
    </row>
    <row r="1156" spans="1:1">
      <c r="A1156" s="15"/>
    </row>
    <row r="1157" spans="1:1">
      <c r="A1157" s="15"/>
    </row>
    <row r="1158" spans="1:1">
      <c r="A1158" s="15"/>
    </row>
    <row r="1159" spans="1:1">
      <c r="A1159" s="15"/>
    </row>
    <row r="1160" spans="1:1">
      <c r="A1160" s="15"/>
    </row>
    <row r="1161" spans="1:1">
      <c r="A1161" s="15"/>
    </row>
    <row r="1162" spans="1:1">
      <c r="A1162" s="15"/>
    </row>
    <row r="1163" spans="1:1">
      <c r="A1163" s="15"/>
    </row>
    <row r="1164" spans="1:1">
      <c r="A1164" s="15"/>
    </row>
    <row r="1165" spans="1:1">
      <c r="A1165" s="15"/>
    </row>
    <row r="1166" spans="1:1">
      <c r="A1166" s="15"/>
    </row>
    <row r="1167" spans="1:1">
      <c r="A1167" s="15"/>
    </row>
    <row r="1168" spans="1:1">
      <c r="A1168" s="15"/>
    </row>
    <row r="1169" spans="1:1">
      <c r="A1169" s="15"/>
    </row>
    <row r="1170" spans="1:1">
      <c r="A1170" s="15"/>
    </row>
    <row r="1171" spans="1:1">
      <c r="A1171" s="15"/>
    </row>
    <row r="1172" spans="1:1">
      <c r="A1172" s="15"/>
    </row>
    <row r="1173" spans="1:1">
      <c r="A1173" s="15"/>
    </row>
    <row r="1174" spans="1:1">
      <c r="A1174" s="15"/>
    </row>
    <row r="1175" spans="1:1">
      <c r="A1175" s="15"/>
    </row>
    <row r="1176" spans="1:1">
      <c r="A1176" s="15"/>
    </row>
    <row r="1177" spans="1:1">
      <c r="A1177" s="15"/>
    </row>
    <row r="1178" spans="1:1">
      <c r="A1178" s="15"/>
    </row>
    <row r="1179" spans="1:1">
      <c r="A1179" s="15"/>
    </row>
    <row r="1180" spans="1:1">
      <c r="A1180" s="15"/>
    </row>
    <row r="1181" spans="1:1">
      <c r="A1181" s="15"/>
    </row>
    <row r="1182" spans="1:1">
      <c r="A1182" s="15"/>
    </row>
    <row r="1183" spans="1:1">
      <c r="A1183" s="15"/>
    </row>
    <row r="1184" spans="1:1">
      <c r="A1184" s="15"/>
    </row>
    <row r="1185" spans="1:1">
      <c r="A1185" s="15"/>
    </row>
    <row r="1186" spans="1:1">
      <c r="A1186" s="15"/>
    </row>
    <row r="1187" spans="1:1">
      <c r="A1187" s="15"/>
    </row>
    <row r="1188" spans="1:1">
      <c r="A1188" s="15"/>
    </row>
    <row r="1189" spans="1:1">
      <c r="A1189" s="15"/>
    </row>
    <row r="1190" spans="1:1">
      <c r="A1190" s="15"/>
    </row>
    <row r="1191" spans="1:1">
      <c r="A1191" s="15"/>
    </row>
    <row r="1192" spans="1:1">
      <c r="A1192" s="15"/>
    </row>
    <row r="1193" spans="1:1">
      <c r="A1193" s="15"/>
    </row>
    <row r="1194" spans="1:1">
      <c r="A1194" s="15"/>
    </row>
    <row r="1195" spans="1:1">
      <c r="A1195" s="15"/>
    </row>
    <row r="1196" spans="1:1">
      <c r="A1196" s="15"/>
    </row>
    <row r="1197" spans="1:1">
      <c r="A1197" s="15"/>
    </row>
    <row r="1198" spans="1:1">
      <c r="A1198" s="15"/>
    </row>
    <row r="1199" spans="1:1">
      <c r="A1199" s="15"/>
    </row>
    <row r="1200" spans="1:1">
      <c r="A1200" s="15"/>
    </row>
    <row r="1201" spans="1:1">
      <c r="A1201" s="15"/>
    </row>
    <row r="1202" spans="1:1">
      <c r="A1202" s="15"/>
    </row>
    <row r="1203" spans="1:1">
      <c r="A1203" s="15"/>
    </row>
    <row r="1204" spans="1:1">
      <c r="A1204" s="15"/>
    </row>
    <row r="1205" spans="1:1">
      <c r="A1205" s="15"/>
    </row>
    <row r="1206" spans="1:1">
      <c r="A1206" s="15"/>
    </row>
    <row r="1207" spans="1:1">
      <c r="A1207" s="15"/>
    </row>
    <row r="1208" spans="1:1">
      <c r="A1208" s="15"/>
    </row>
    <row r="1209" spans="1:1">
      <c r="A1209" s="15"/>
    </row>
    <row r="1210" spans="1:1">
      <c r="A1210" s="15"/>
    </row>
    <row r="1211" spans="1:1">
      <c r="A1211" s="15"/>
    </row>
    <row r="1212" spans="1:1">
      <c r="A1212" s="15"/>
    </row>
    <row r="1213" spans="1:1">
      <c r="A1213" s="15"/>
    </row>
    <row r="1214" spans="1:1">
      <c r="A1214" s="15"/>
    </row>
    <row r="1215" spans="1:1">
      <c r="A1215" s="15"/>
    </row>
    <row r="1216" spans="1:1">
      <c r="A1216" s="15"/>
    </row>
    <row r="1217" spans="1:1">
      <c r="A1217" s="15"/>
    </row>
    <row r="1218" spans="1:1">
      <c r="A1218" s="15"/>
    </row>
    <row r="1219" spans="1:1">
      <c r="A1219" s="15"/>
    </row>
    <row r="1220" spans="1:1">
      <c r="A1220" s="15"/>
    </row>
    <row r="1221" spans="1:1">
      <c r="A1221" s="15"/>
    </row>
    <row r="1222" spans="1:1">
      <c r="A1222" s="15"/>
    </row>
    <row r="1223" spans="1:1">
      <c r="A1223" s="15"/>
    </row>
    <row r="1224" spans="1:1">
      <c r="A1224" s="15"/>
    </row>
    <row r="1225" spans="1:1">
      <c r="A1225" s="15"/>
    </row>
    <row r="1226" spans="1:1">
      <c r="A1226" s="15"/>
    </row>
    <row r="1227" spans="1:1">
      <c r="A1227" s="15"/>
    </row>
    <row r="1228" spans="1:1">
      <c r="A1228" s="15"/>
    </row>
    <row r="1229" spans="1:1">
      <c r="A1229" s="15"/>
    </row>
    <row r="1230" spans="1:1">
      <c r="A1230" s="15"/>
    </row>
    <row r="1231" spans="1:1">
      <c r="A1231" s="15"/>
    </row>
    <row r="1232" spans="1:1">
      <c r="A1232" s="15"/>
    </row>
    <row r="1233" spans="1:1">
      <c r="A1233" s="15"/>
    </row>
    <row r="1234" spans="1:1">
      <c r="A1234" s="15"/>
    </row>
    <row r="1235" spans="1:1">
      <c r="A1235" s="15"/>
    </row>
    <row r="1236" spans="1:1">
      <c r="A1236" s="15"/>
    </row>
    <row r="1237" spans="1:1">
      <c r="A1237" s="15"/>
    </row>
    <row r="1238" spans="1:1">
      <c r="A1238" s="15"/>
    </row>
    <row r="1239" spans="1:1">
      <c r="A1239" s="15"/>
    </row>
    <row r="1240" spans="1:1">
      <c r="A1240" s="15"/>
    </row>
    <row r="1241" spans="1:1">
      <c r="A1241" s="15"/>
    </row>
    <row r="1242" spans="1:1">
      <c r="A1242" s="15"/>
    </row>
    <row r="1243" spans="1:1">
      <c r="A1243" s="15"/>
    </row>
    <row r="1244" spans="1:1">
      <c r="A1244" s="15"/>
    </row>
    <row r="1245" spans="1:1">
      <c r="A1245" s="15"/>
    </row>
    <row r="1246" spans="1:1">
      <c r="A1246" s="15"/>
    </row>
    <row r="1247" spans="1:1">
      <c r="A1247" s="15"/>
    </row>
    <row r="1248" spans="1:1">
      <c r="A1248" s="15"/>
    </row>
    <row r="1249" spans="1:1">
      <c r="A1249" s="15"/>
    </row>
    <row r="1250" spans="1:1">
      <c r="A1250" s="15"/>
    </row>
    <row r="1251" spans="1:1">
      <c r="A1251" s="15"/>
    </row>
    <row r="1252" spans="1:1">
      <c r="A1252" s="15"/>
    </row>
    <row r="1253" spans="1:1">
      <c r="A1253" s="15"/>
    </row>
    <row r="1254" spans="1:1">
      <c r="A1254" s="15"/>
    </row>
    <row r="1255" spans="1:1">
      <c r="A1255" s="15"/>
    </row>
    <row r="1256" spans="1:1">
      <c r="A1256" s="15"/>
    </row>
    <row r="1257" spans="1:1">
      <c r="A1257" s="15"/>
    </row>
    <row r="1258" spans="1:1">
      <c r="A1258" s="15"/>
    </row>
    <row r="1259" spans="1:1">
      <c r="A1259" s="15"/>
    </row>
    <row r="1260" spans="1:1">
      <c r="A1260" s="15"/>
    </row>
    <row r="1261" spans="1:1">
      <c r="A1261" s="15"/>
    </row>
    <row r="1262" spans="1:1">
      <c r="A1262" s="15"/>
    </row>
    <row r="1263" spans="1:1">
      <c r="A1263" s="15"/>
    </row>
    <row r="1264" spans="1:1">
      <c r="A1264" s="15"/>
    </row>
    <row r="1265" spans="1:1">
      <c r="A1265" s="15"/>
    </row>
    <row r="1266" spans="1:1">
      <c r="A1266" s="15"/>
    </row>
    <row r="1267" spans="1:1">
      <c r="A1267" s="15"/>
    </row>
    <row r="1268" spans="1:1">
      <c r="A1268" s="15"/>
    </row>
    <row r="1269" spans="1:1">
      <c r="A1269" s="15"/>
    </row>
    <row r="1270" spans="1:1">
      <c r="A1270" s="15"/>
    </row>
    <row r="1271" spans="1:1">
      <c r="A1271" s="15"/>
    </row>
    <row r="1272" spans="1:1">
      <c r="A1272" s="15"/>
    </row>
    <row r="1273" spans="1:1">
      <c r="A1273" s="15"/>
    </row>
    <row r="1274" spans="1:1">
      <c r="A1274" s="15"/>
    </row>
    <row r="1275" spans="1:1">
      <c r="A1275" s="15"/>
    </row>
    <row r="1276" spans="1:1">
      <c r="A1276" s="15"/>
    </row>
    <row r="1277" spans="1:1">
      <c r="A1277" s="15"/>
    </row>
    <row r="1278" spans="1:1">
      <c r="A1278" s="15"/>
    </row>
    <row r="1279" spans="1:1">
      <c r="A1279" s="15"/>
    </row>
    <row r="1280" spans="1:1">
      <c r="A1280" s="15"/>
    </row>
    <row r="1281" spans="1:1">
      <c r="A1281" s="15"/>
    </row>
    <row r="1282" spans="1:1">
      <c r="A1282" s="15"/>
    </row>
    <row r="1283" spans="1:1">
      <c r="A1283" s="15"/>
    </row>
    <row r="1284" spans="1:1">
      <c r="A1284" s="15"/>
    </row>
    <row r="1285" spans="1:1">
      <c r="A1285" s="15"/>
    </row>
    <row r="1286" spans="1:1">
      <c r="A1286" s="15"/>
    </row>
    <row r="1287" spans="1:1">
      <c r="A1287" s="15"/>
    </row>
    <row r="1288" spans="1:1">
      <c r="A1288" s="15"/>
    </row>
    <row r="1289" spans="1:1">
      <c r="A1289" s="15"/>
    </row>
    <row r="1290" spans="1:1">
      <c r="A1290" s="15"/>
    </row>
    <row r="1291" spans="1:1">
      <c r="A1291" s="15"/>
    </row>
    <row r="1292" spans="1:1">
      <c r="A1292" s="15"/>
    </row>
    <row r="1293" spans="1:1">
      <c r="A1293" s="15"/>
    </row>
    <row r="1294" spans="1:1">
      <c r="A1294" s="15"/>
    </row>
    <row r="1295" spans="1:1">
      <c r="A1295" s="15"/>
    </row>
    <row r="1296" spans="1:1">
      <c r="A1296" s="15"/>
    </row>
    <row r="1297" spans="1:1">
      <c r="A1297" s="15"/>
    </row>
    <row r="1298" spans="1:1">
      <c r="A1298" s="15"/>
    </row>
    <row r="1299" spans="1:1">
      <c r="A1299" s="15"/>
    </row>
    <row r="1300" spans="1:1">
      <c r="A1300" s="15"/>
    </row>
    <row r="1301" spans="1:1">
      <c r="A1301" s="15"/>
    </row>
    <row r="1302" spans="1:1">
      <c r="A1302" s="15"/>
    </row>
    <row r="1303" spans="1:1">
      <c r="A1303" s="15"/>
    </row>
    <row r="1304" spans="1:1">
      <c r="A1304" s="15"/>
    </row>
    <row r="1305" spans="1:1">
      <c r="A1305" s="15"/>
    </row>
    <row r="1306" spans="1:1">
      <c r="A1306" s="15"/>
    </row>
    <row r="1307" spans="1:1">
      <c r="A1307" s="15"/>
    </row>
    <row r="1308" spans="1:1">
      <c r="A1308" s="15"/>
    </row>
    <row r="1309" spans="1:1">
      <c r="A1309" s="15"/>
    </row>
    <row r="1310" spans="1:1">
      <c r="A1310" s="15"/>
    </row>
    <row r="1311" spans="1:1">
      <c r="A1311" s="15"/>
    </row>
    <row r="1312" spans="1:1">
      <c r="A1312" s="15"/>
    </row>
    <row r="1313" spans="1:1">
      <c r="A1313" s="15"/>
    </row>
    <row r="1314" spans="1:1">
      <c r="A1314" s="15"/>
    </row>
    <row r="1315" spans="1:1">
      <c r="A1315" s="15"/>
    </row>
    <row r="1316" spans="1:1">
      <c r="A1316" s="15"/>
    </row>
    <row r="1317" spans="1:1">
      <c r="A1317" s="15"/>
    </row>
    <row r="1318" spans="1:1">
      <c r="A1318" s="15"/>
    </row>
    <row r="1319" spans="1:1">
      <c r="A1319" s="15"/>
    </row>
    <row r="1320" spans="1:1">
      <c r="A1320" s="15"/>
    </row>
    <row r="1321" spans="1:1">
      <c r="A1321" s="15"/>
    </row>
    <row r="1322" spans="1:1">
      <c r="A1322" s="15"/>
    </row>
    <row r="1323" spans="1:1">
      <c r="A1323" s="15"/>
    </row>
    <row r="1324" spans="1:1">
      <c r="A1324" s="15"/>
    </row>
    <row r="1325" spans="1:1">
      <c r="A1325" s="15"/>
    </row>
    <row r="1326" spans="1:1">
      <c r="A1326" s="15"/>
    </row>
    <row r="1327" spans="1:1">
      <c r="A1327" s="15"/>
    </row>
    <row r="1328" spans="1:1">
      <c r="A1328" s="15"/>
    </row>
    <row r="1329" spans="1:1">
      <c r="A1329" s="15"/>
    </row>
    <row r="1330" spans="1:1">
      <c r="A1330" s="15"/>
    </row>
    <row r="1331" spans="1:1">
      <c r="A1331" s="15"/>
    </row>
    <row r="1332" spans="1:1">
      <c r="A1332" s="15"/>
    </row>
    <row r="1333" spans="1:1">
      <c r="A1333" s="15"/>
    </row>
    <row r="1334" spans="1:1">
      <c r="A1334" s="15"/>
    </row>
    <row r="1335" spans="1:1">
      <c r="A1335" s="15"/>
    </row>
    <row r="1336" spans="1:1">
      <c r="A1336" s="15"/>
    </row>
    <row r="1337" spans="1:1">
      <c r="A1337" s="15"/>
    </row>
    <row r="1338" spans="1:1">
      <c r="A1338" s="15"/>
    </row>
    <row r="1339" spans="1:1">
      <c r="A1339" s="15"/>
    </row>
    <row r="1340" spans="1:1">
      <c r="A1340" s="15"/>
    </row>
    <row r="1341" spans="1:1">
      <c r="A1341" s="15"/>
    </row>
    <row r="1342" spans="1:1">
      <c r="A1342" s="15"/>
    </row>
    <row r="1343" spans="1:1">
      <c r="A1343" s="15"/>
    </row>
    <row r="1344" spans="1:1">
      <c r="A1344" s="15"/>
    </row>
    <row r="1345" spans="1:1">
      <c r="A1345" s="15"/>
    </row>
    <row r="1346" spans="1:1">
      <c r="A1346" s="15"/>
    </row>
    <row r="1347" spans="1:1">
      <c r="A1347" s="15"/>
    </row>
    <row r="1348" spans="1:1">
      <c r="A1348" s="15"/>
    </row>
    <row r="1349" spans="1:1">
      <c r="A1349" s="15"/>
    </row>
    <row r="1350" spans="1:1">
      <c r="A1350" s="15"/>
    </row>
    <row r="1351" spans="1:1">
      <c r="A1351" s="15"/>
    </row>
    <row r="1352" spans="1:1">
      <c r="A1352" s="15"/>
    </row>
    <row r="1353" spans="1:1">
      <c r="A1353" s="15"/>
    </row>
    <row r="1354" spans="1:1">
      <c r="A1354" s="15"/>
    </row>
    <row r="1355" spans="1:1">
      <c r="A1355" s="15"/>
    </row>
    <row r="1356" spans="1:1">
      <c r="A1356" s="15"/>
    </row>
    <row r="1357" spans="1:1">
      <c r="A1357" s="15"/>
    </row>
    <row r="1358" spans="1:1">
      <c r="A1358" s="15"/>
    </row>
    <row r="1359" spans="1:1">
      <c r="A1359" s="15"/>
    </row>
    <row r="1360" spans="1:1">
      <c r="A1360" s="15"/>
    </row>
    <row r="1361" spans="1:1">
      <c r="A1361" s="15"/>
    </row>
    <row r="1362" spans="1:1">
      <c r="A1362" s="15"/>
    </row>
    <row r="1363" spans="1:1">
      <c r="A1363" s="15"/>
    </row>
    <row r="1364" spans="1:1">
      <c r="A1364" s="15"/>
    </row>
    <row r="1365" spans="1:1">
      <c r="A1365" s="15"/>
    </row>
    <row r="1366" spans="1:1">
      <c r="A1366" s="15"/>
    </row>
    <row r="1367" spans="1:1">
      <c r="A1367" s="15"/>
    </row>
    <row r="1368" spans="1:1">
      <c r="A1368" s="15"/>
    </row>
    <row r="1369" spans="1:1">
      <c r="A1369" s="15"/>
    </row>
    <row r="1370" spans="1:1">
      <c r="A1370" s="15"/>
    </row>
    <row r="1371" spans="1:1">
      <c r="A1371" s="15"/>
    </row>
    <row r="1372" spans="1:1">
      <c r="A1372" s="15"/>
    </row>
    <row r="1373" spans="1:1">
      <c r="A1373" s="15"/>
    </row>
    <row r="1374" spans="1:1">
      <c r="A1374" s="15"/>
    </row>
    <row r="1375" spans="1:1">
      <c r="A1375" s="15"/>
    </row>
    <row r="1376" spans="1:1">
      <c r="A1376" s="15"/>
    </row>
    <row r="1377" spans="1:1">
      <c r="A1377" s="15"/>
    </row>
    <row r="1378" spans="1:1">
      <c r="A1378" s="15"/>
    </row>
    <row r="1379" spans="1:1">
      <c r="A1379" s="15"/>
    </row>
    <row r="1380" spans="1:1">
      <c r="A1380" s="15"/>
    </row>
    <row r="1381" spans="1:1">
      <c r="A1381" s="15"/>
    </row>
    <row r="1382" spans="1:1">
      <c r="A1382" s="15"/>
    </row>
    <row r="1383" spans="1:1">
      <c r="A1383" s="15"/>
    </row>
    <row r="1384" spans="1:1">
      <c r="A1384" s="15"/>
    </row>
    <row r="1385" spans="1:1">
      <c r="A1385" s="15"/>
    </row>
    <row r="1386" spans="1:1">
      <c r="A1386" s="15"/>
    </row>
    <row r="1387" spans="1:1">
      <c r="A1387" s="15"/>
    </row>
    <row r="1388" spans="1:1">
      <c r="A1388" s="15"/>
    </row>
    <row r="1389" spans="1:1">
      <c r="A1389" s="15"/>
    </row>
    <row r="1390" spans="1:1">
      <c r="A1390" s="15"/>
    </row>
    <row r="1391" spans="1:1">
      <c r="A1391" s="15"/>
    </row>
    <row r="1392" spans="1:1">
      <c r="A1392" s="15"/>
    </row>
    <row r="1393" spans="1:1">
      <c r="A1393" s="15"/>
    </row>
    <row r="1394" spans="1:1">
      <c r="A1394" s="15"/>
    </row>
    <row r="1395" spans="1:1">
      <c r="A1395" s="15"/>
    </row>
    <row r="1396" spans="1:1">
      <c r="A1396" s="15"/>
    </row>
    <row r="1397" spans="1:1">
      <c r="A1397" s="15"/>
    </row>
    <row r="1398" spans="1:1">
      <c r="A1398" s="15"/>
    </row>
    <row r="1399" spans="1:1">
      <c r="A1399" s="15"/>
    </row>
    <row r="1400" spans="1:1">
      <c r="A1400" s="15"/>
    </row>
    <row r="1401" spans="1:1">
      <c r="A1401" s="15"/>
    </row>
    <row r="1402" spans="1:1">
      <c r="A1402" s="15"/>
    </row>
    <row r="1403" spans="1:1">
      <c r="A1403" s="15"/>
    </row>
    <row r="1404" spans="1:1">
      <c r="A1404" s="15"/>
    </row>
    <row r="1405" spans="1:1">
      <c r="A1405" s="15"/>
    </row>
    <row r="1406" spans="1:1">
      <c r="A1406" s="15"/>
    </row>
    <row r="1407" spans="1:1">
      <c r="A1407" s="15"/>
    </row>
    <row r="1408" spans="1:1">
      <c r="A1408" s="15"/>
    </row>
    <row r="1409" spans="1:1">
      <c r="A1409" s="15"/>
    </row>
    <row r="1410" spans="1:1">
      <c r="A1410" s="15"/>
    </row>
    <row r="1411" spans="1:1">
      <c r="A1411" s="15"/>
    </row>
    <row r="1412" spans="1:1">
      <c r="A1412" s="15"/>
    </row>
    <row r="1413" spans="1:1">
      <c r="A1413" s="15"/>
    </row>
    <row r="1414" spans="1:1">
      <c r="A1414" s="15"/>
    </row>
    <row r="1415" spans="1:1">
      <c r="A1415" s="15"/>
    </row>
    <row r="1416" spans="1:1">
      <c r="A1416" s="15"/>
    </row>
    <row r="1417" spans="1:1">
      <c r="A1417" s="15"/>
    </row>
    <row r="1418" spans="1:1">
      <c r="A1418" s="15"/>
    </row>
    <row r="1419" spans="1:1">
      <c r="A1419" s="15"/>
    </row>
    <row r="1420" spans="1:1">
      <c r="A1420" s="15"/>
    </row>
    <row r="1421" spans="1:1">
      <c r="A1421" s="15"/>
    </row>
    <row r="1422" spans="1:1">
      <c r="A1422" s="15"/>
    </row>
    <row r="1423" spans="1:1">
      <c r="A1423" s="15"/>
    </row>
    <row r="1424" spans="1:1">
      <c r="A1424" s="15"/>
    </row>
    <row r="1425" spans="1:1">
      <c r="A1425" s="15"/>
    </row>
    <row r="1426" spans="1:1">
      <c r="A1426" s="15"/>
    </row>
    <row r="1427" spans="1:1">
      <c r="A1427" s="15"/>
    </row>
    <row r="1428" spans="1:1">
      <c r="A1428" s="15"/>
    </row>
    <row r="1429" spans="1:1">
      <c r="A1429" s="15"/>
    </row>
    <row r="1430" spans="1:1">
      <c r="A1430" s="15"/>
    </row>
    <row r="1431" spans="1:1">
      <c r="A1431" s="15"/>
    </row>
    <row r="1432" spans="1:1">
      <c r="A1432" s="15"/>
    </row>
    <row r="1433" spans="1:1">
      <c r="A1433" s="15"/>
    </row>
    <row r="1434" spans="1:1">
      <c r="A1434" s="15"/>
    </row>
    <row r="1435" spans="1:1">
      <c r="A1435" s="15"/>
    </row>
    <row r="1436" spans="1:1">
      <c r="A1436" s="15"/>
    </row>
    <row r="1437" spans="1:1">
      <c r="A1437" s="15"/>
    </row>
    <row r="1438" spans="1:1">
      <c r="A1438" s="15"/>
    </row>
    <row r="1439" spans="1:1">
      <c r="A1439" s="15"/>
    </row>
    <row r="1440" spans="1:1">
      <c r="A1440" s="15"/>
    </row>
    <row r="1441" spans="1:1">
      <c r="A1441" s="15"/>
    </row>
    <row r="1442" spans="1:1">
      <c r="A1442" s="15"/>
    </row>
    <row r="1443" spans="1:1">
      <c r="A1443" s="15"/>
    </row>
    <row r="1444" spans="1:1">
      <c r="A1444" s="15"/>
    </row>
    <row r="1445" spans="1:1">
      <c r="A1445" s="15"/>
    </row>
    <row r="1446" spans="1:1">
      <c r="A1446" s="15"/>
    </row>
    <row r="1447" spans="1:1">
      <c r="A1447" s="15"/>
    </row>
    <row r="1448" spans="1:1">
      <c r="A1448" s="15"/>
    </row>
    <row r="1449" spans="1:1">
      <c r="A1449" s="15"/>
    </row>
    <row r="1450" spans="1:1">
      <c r="A1450" s="15"/>
    </row>
    <row r="1451" spans="1:1">
      <c r="A1451" s="15"/>
    </row>
    <row r="1452" spans="1:1">
      <c r="A1452" s="15"/>
    </row>
    <row r="1453" spans="1:1">
      <c r="A1453" s="15"/>
    </row>
    <row r="1454" spans="1:1">
      <c r="A1454" s="15"/>
    </row>
    <row r="1455" spans="1:1">
      <c r="A1455" s="15"/>
    </row>
    <row r="1456" spans="1:1">
      <c r="A1456" s="15"/>
    </row>
    <row r="1457" spans="1:1">
      <c r="A1457" s="15"/>
    </row>
    <row r="1458" spans="1:1">
      <c r="A1458" s="15"/>
    </row>
    <row r="1459" spans="1:1">
      <c r="A1459" s="15"/>
    </row>
    <row r="1460" spans="1:1">
      <c r="A1460" s="15"/>
    </row>
    <row r="1461" spans="1:1">
      <c r="A1461" s="15"/>
    </row>
    <row r="1462" spans="1:1">
      <c r="A1462" s="15"/>
    </row>
    <row r="1463" spans="1:1">
      <c r="A1463" s="15"/>
    </row>
    <row r="1464" spans="1:1">
      <c r="A1464" s="15"/>
    </row>
    <row r="1465" spans="1:1">
      <c r="A1465" s="15"/>
    </row>
    <row r="1466" spans="1:1">
      <c r="A1466" s="15"/>
    </row>
    <row r="1467" spans="1:1">
      <c r="A1467" s="15"/>
    </row>
    <row r="1468" spans="1:1">
      <c r="A1468" s="15"/>
    </row>
    <row r="1469" spans="1:1">
      <c r="A1469" s="15"/>
    </row>
    <row r="1470" spans="1:1">
      <c r="A1470" s="15"/>
    </row>
    <row r="1471" spans="1:1">
      <c r="A1471" s="15"/>
    </row>
    <row r="1472" spans="1:1">
      <c r="A1472" s="15"/>
    </row>
    <row r="1473" spans="1:1">
      <c r="A1473" s="15"/>
    </row>
    <row r="1474" spans="1:1">
      <c r="A1474" s="15"/>
    </row>
    <row r="1475" spans="1:1">
      <c r="A1475" s="15"/>
    </row>
    <row r="1476" spans="1:1">
      <c r="A1476" s="15"/>
    </row>
    <row r="1477" spans="1:1">
      <c r="A1477" s="15"/>
    </row>
    <row r="1478" spans="1:1">
      <c r="A1478" s="15"/>
    </row>
    <row r="1479" spans="1:1">
      <c r="A1479" s="15"/>
    </row>
    <row r="1480" spans="1:1">
      <c r="A1480" s="15"/>
    </row>
    <row r="1481" spans="1:1">
      <c r="A1481" s="15"/>
    </row>
    <row r="1482" spans="1:1">
      <c r="A1482" s="15"/>
    </row>
    <row r="1483" spans="1:1">
      <c r="A1483" s="15"/>
    </row>
    <row r="1484" spans="1:1">
      <c r="A1484" s="15"/>
    </row>
    <row r="1485" spans="1:1">
      <c r="A1485" s="15"/>
    </row>
    <row r="1486" spans="1:1">
      <c r="A1486" s="15"/>
    </row>
    <row r="1487" spans="1:1">
      <c r="A1487" s="15"/>
    </row>
    <row r="1488" spans="1:1">
      <c r="A1488" s="15"/>
    </row>
    <row r="1489" spans="1:1">
      <c r="A1489" s="15"/>
    </row>
    <row r="1490" spans="1:1">
      <c r="A1490" s="15"/>
    </row>
    <row r="1491" spans="1:1">
      <c r="A1491" s="15"/>
    </row>
    <row r="1492" spans="1:1">
      <c r="A1492" s="15"/>
    </row>
    <row r="1493" spans="1:1">
      <c r="A1493" s="15"/>
    </row>
    <row r="1494" spans="1:1">
      <c r="A1494" s="15"/>
    </row>
    <row r="1495" spans="1:1">
      <c r="A1495" s="15"/>
    </row>
    <row r="1496" spans="1:1">
      <c r="A1496" s="15"/>
    </row>
    <row r="1497" spans="1:1">
      <c r="A1497" s="15"/>
    </row>
    <row r="1498" spans="1:1">
      <c r="A1498" s="15"/>
    </row>
    <row r="1499" spans="1:1">
      <c r="A1499" s="15"/>
    </row>
    <row r="1500" spans="1:1">
      <c r="A1500" s="15"/>
    </row>
    <row r="1501" spans="1:1">
      <c r="A1501" s="15"/>
    </row>
    <row r="1502" spans="1:1">
      <c r="A1502" s="15"/>
    </row>
    <row r="1503" spans="1:1">
      <c r="A1503" s="15"/>
    </row>
    <row r="1504" spans="1:1">
      <c r="A1504" s="15"/>
    </row>
    <row r="1505" spans="1:1">
      <c r="A1505" s="15"/>
    </row>
    <row r="1506" spans="1:1">
      <c r="A1506" s="15"/>
    </row>
    <row r="1507" spans="1:1">
      <c r="A1507" s="15"/>
    </row>
    <row r="1508" spans="1:1">
      <c r="A1508" s="15"/>
    </row>
    <row r="1509" spans="1:1">
      <c r="A1509" s="15"/>
    </row>
    <row r="1510" spans="1:1">
      <c r="A1510" s="15"/>
    </row>
    <row r="1511" spans="1:1">
      <c r="A1511" s="15"/>
    </row>
    <row r="1512" spans="1:1">
      <c r="A1512" s="15"/>
    </row>
    <row r="1513" spans="1:1">
      <c r="A1513" s="15"/>
    </row>
    <row r="1514" spans="1:1">
      <c r="A1514" s="15"/>
    </row>
    <row r="1515" spans="1:1">
      <c r="A1515" s="15"/>
    </row>
    <row r="1516" spans="1:1">
      <c r="A1516" s="15"/>
    </row>
    <row r="1517" spans="1:1">
      <c r="A1517" s="15"/>
    </row>
    <row r="1518" spans="1:1">
      <c r="A1518" s="15"/>
    </row>
    <row r="1519" spans="1:1">
      <c r="A1519" s="15"/>
    </row>
    <row r="1520" spans="1:1">
      <c r="A1520" s="15"/>
    </row>
    <row r="1521" spans="1:1">
      <c r="A1521" s="15"/>
    </row>
    <row r="1522" spans="1:1">
      <c r="A1522" s="15"/>
    </row>
    <row r="1523" spans="1:1">
      <c r="A1523" s="15"/>
    </row>
    <row r="1524" spans="1:1">
      <c r="A1524" s="15"/>
    </row>
    <row r="1525" spans="1:1">
      <c r="A1525" s="15"/>
    </row>
    <row r="1526" spans="1:1">
      <c r="A1526" s="15"/>
    </row>
    <row r="1527" spans="1:1">
      <c r="A1527" s="15"/>
    </row>
    <row r="1528" spans="1:1">
      <c r="A1528" s="15"/>
    </row>
    <row r="1529" spans="1:1">
      <c r="A1529" s="15"/>
    </row>
    <row r="1530" spans="1:1">
      <c r="A1530" s="15"/>
    </row>
    <row r="1531" spans="1:1">
      <c r="A1531" s="15"/>
    </row>
    <row r="1532" spans="1:1">
      <c r="A1532" s="15"/>
    </row>
    <row r="1533" spans="1:1">
      <c r="A1533" s="15"/>
    </row>
    <row r="1534" spans="1:1">
      <c r="A1534" s="15"/>
    </row>
    <row r="1535" spans="1:1">
      <c r="A1535" s="15"/>
    </row>
    <row r="1536" spans="1:1">
      <c r="A1536" s="15"/>
    </row>
    <row r="1537" spans="1:1">
      <c r="A1537" s="15"/>
    </row>
    <row r="1538" spans="1:1">
      <c r="A1538" s="15"/>
    </row>
    <row r="1539" spans="1:1">
      <c r="A1539" s="15"/>
    </row>
    <row r="1540" spans="1:1">
      <c r="A1540" s="15"/>
    </row>
    <row r="1541" spans="1:1">
      <c r="A1541" s="15"/>
    </row>
    <row r="1542" spans="1:1">
      <c r="A1542" s="15"/>
    </row>
    <row r="1543" spans="1:1">
      <c r="A1543" s="15"/>
    </row>
    <row r="1544" spans="1:1">
      <c r="A1544" s="15"/>
    </row>
    <row r="1545" spans="1:1">
      <c r="A1545" s="15"/>
    </row>
    <row r="1546" spans="1:1">
      <c r="A1546" s="15"/>
    </row>
    <row r="1547" spans="1:1">
      <c r="A1547" s="15"/>
    </row>
    <row r="1548" spans="1:1">
      <c r="A1548" s="15"/>
    </row>
    <row r="1549" spans="1:1">
      <c r="A1549" s="15"/>
    </row>
    <row r="1550" spans="1:1">
      <c r="A1550" s="15"/>
    </row>
    <row r="1551" spans="1:1">
      <c r="A1551" s="15"/>
    </row>
    <row r="1552" spans="1:1">
      <c r="A1552" s="15"/>
    </row>
    <row r="1553" spans="1:1">
      <c r="A1553" s="15"/>
    </row>
    <row r="1554" spans="1:1">
      <c r="A1554" s="15"/>
    </row>
    <row r="1555" spans="1:1">
      <c r="A1555" s="15"/>
    </row>
    <row r="1556" spans="1:1">
      <c r="A1556" s="15"/>
    </row>
    <row r="1557" spans="1:1">
      <c r="A1557" s="15"/>
    </row>
    <row r="1558" spans="1:1">
      <c r="A1558" s="15"/>
    </row>
    <row r="1559" spans="1:1">
      <c r="A1559" s="15"/>
    </row>
    <row r="1560" spans="1:1">
      <c r="A1560" s="15"/>
    </row>
    <row r="1561" spans="1:1">
      <c r="A1561" s="15"/>
    </row>
    <row r="1562" spans="1:1">
      <c r="A1562" s="15"/>
    </row>
    <row r="1563" spans="1:1">
      <c r="A1563" s="15"/>
    </row>
    <row r="1564" spans="1:1">
      <c r="A1564" s="15"/>
    </row>
    <row r="1565" spans="1:1">
      <c r="A1565" s="15"/>
    </row>
    <row r="1566" spans="1:1">
      <c r="A1566" s="15"/>
    </row>
    <row r="1567" spans="1:1">
      <c r="A1567" s="15"/>
    </row>
    <row r="1568" spans="1:1">
      <c r="A1568" s="15"/>
    </row>
    <row r="1569" spans="1:1">
      <c r="A1569" s="15"/>
    </row>
    <row r="1570" spans="1:1">
      <c r="A1570" s="15"/>
    </row>
    <row r="1571" spans="1:1">
      <c r="A1571" s="15"/>
    </row>
    <row r="1572" spans="1:1">
      <c r="A1572" s="15"/>
    </row>
    <row r="1573" spans="1:1">
      <c r="A1573" s="15"/>
    </row>
    <row r="1574" spans="1:1">
      <c r="A1574" s="15"/>
    </row>
    <row r="1575" spans="1:1">
      <c r="A1575" s="15"/>
    </row>
    <row r="1576" spans="1:1">
      <c r="A1576" s="15"/>
    </row>
    <row r="1577" spans="1:1">
      <c r="A1577" s="15"/>
    </row>
    <row r="1578" spans="1:1">
      <c r="A1578" s="15"/>
    </row>
    <row r="1579" spans="1:1">
      <c r="A1579" s="15"/>
    </row>
    <row r="1580" spans="1:1">
      <c r="A1580" s="15"/>
    </row>
    <row r="1581" spans="1:1">
      <c r="A1581" s="15"/>
    </row>
    <row r="1582" spans="1:1">
      <c r="A1582" s="15"/>
    </row>
    <row r="1583" spans="1:1">
      <c r="A1583" s="15"/>
    </row>
    <row r="1584" spans="1:1">
      <c r="A1584" s="15"/>
    </row>
    <row r="1585" spans="1:1">
      <c r="A1585" s="15"/>
    </row>
    <row r="1586" spans="1:1">
      <c r="A1586" s="15"/>
    </row>
    <row r="1587" spans="1:1">
      <c r="A1587" s="15"/>
    </row>
    <row r="1588" spans="1:1">
      <c r="A1588" s="15"/>
    </row>
    <row r="1589" spans="1:1">
      <c r="A1589" s="15"/>
    </row>
    <row r="1590" spans="1:1">
      <c r="A1590" s="15"/>
    </row>
    <row r="1591" spans="1:1">
      <c r="A1591" s="15"/>
    </row>
    <row r="1592" spans="1:1">
      <c r="A1592" s="15"/>
    </row>
    <row r="1593" spans="1:1">
      <c r="A1593" s="15"/>
    </row>
    <row r="1594" spans="1:1">
      <c r="A1594" s="15"/>
    </row>
    <row r="1595" spans="1:1">
      <c r="A1595" s="15"/>
    </row>
    <row r="1596" spans="1:1">
      <c r="A1596" s="15"/>
    </row>
    <row r="1597" spans="1:1">
      <c r="A1597" s="15"/>
    </row>
    <row r="1598" spans="1:1">
      <c r="A1598" s="15"/>
    </row>
    <row r="1599" spans="1:1">
      <c r="A1599" s="15"/>
    </row>
    <row r="1600" spans="1:1">
      <c r="A1600" s="15"/>
    </row>
    <row r="1601" spans="1:1">
      <c r="A1601" s="15"/>
    </row>
    <row r="1602" spans="1:1">
      <c r="A1602" s="15"/>
    </row>
    <row r="1603" spans="1:1">
      <c r="A1603" s="15"/>
    </row>
    <row r="1604" spans="1:1">
      <c r="A1604" s="15"/>
    </row>
    <row r="1605" spans="1:1">
      <c r="A1605" s="15"/>
    </row>
    <row r="1606" spans="1:1">
      <c r="A1606" s="15"/>
    </row>
    <row r="1607" spans="1:1">
      <c r="A1607" s="15"/>
    </row>
    <row r="1608" spans="1:1">
      <c r="A1608" s="15"/>
    </row>
    <row r="1609" spans="1:1">
      <c r="A1609" s="15"/>
    </row>
    <row r="1610" spans="1:1">
      <c r="A1610" s="15"/>
    </row>
    <row r="1611" spans="1:1">
      <c r="A1611" s="15"/>
    </row>
    <row r="1612" spans="1:1">
      <c r="A1612" s="15"/>
    </row>
    <row r="1613" spans="1:1">
      <c r="A1613" s="15"/>
    </row>
    <row r="1614" spans="1:1">
      <c r="A1614" s="15"/>
    </row>
    <row r="1615" spans="1:1">
      <c r="A1615" s="15"/>
    </row>
    <row r="1616" spans="1:1">
      <c r="A1616" s="15"/>
    </row>
    <row r="1617" spans="1:1">
      <c r="A1617" s="15"/>
    </row>
    <row r="1618" spans="1:1">
      <c r="A1618" s="15"/>
    </row>
    <row r="1619" spans="1:1">
      <c r="A1619" s="15"/>
    </row>
    <row r="1620" spans="1:1">
      <c r="A1620" s="15"/>
    </row>
    <row r="1621" spans="1:1">
      <c r="A1621" s="15"/>
    </row>
    <row r="1622" spans="1:1">
      <c r="A1622" s="15"/>
    </row>
    <row r="1623" spans="1:1">
      <c r="A1623" s="15"/>
    </row>
    <row r="1624" spans="1:1">
      <c r="A1624" s="15"/>
    </row>
    <row r="1625" spans="1:1">
      <c r="A1625" s="15"/>
    </row>
    <row r="1626" spans="1:1">
      <c r="A1626" s="15"/>
    </row>
    <row r="1627" spans="1:1">
      <c r="A1627" s="15"/>
    </row>
    <row r="1628" spans="1:1">
      <c r="A1628" s="15"/>
    </row>
    <row r="1629" spans="1:1">
      <c r="A1629" s="15"/>
    </row>
    <row r="1630" spans="1:1">
      <c r="A1630" s="15"/>
    </row>
    <row r="1631" spans="1:1">
      <c r="A1631" s="15"/>
    </row>
    <row r="1632" spans="1:1">
      <c r="A1632" s="15"/>
    </row>
    <row r="1633" spans="1:1">
      <c r="A1633" s="15"/>
    </row>
    <row r="1634" spans="1:1">
      <c r="A1634" s="15"/>
    </row>
    <row r="1635" spans="1:1">
      <c r="A1635" s="15"/>
    </row>
    <row r="1636" spans="1:1">
      <c r="A1636" s="15"/>
    </row>
    <row r="1637" spans="1:1">
      <c r="A1637" s="15"/>
    </row>
    <row r="1638" spans="1:1">
      <c r="A1638" s="15"/>
    </row>
    <row r="1639" spans="1:1">
      <c r="A1639" s="15"/>
    </row>
    <row r="1640" spans="1:1">
      <c r="A1640" s="15"/>
    </row>
    <row r="1641" spans="1:1">
      <c r="A1641" s="15"/>
    </row>
    <row r="1642" spans="1:1">
      <c r="A1642" s="15"/>
    </row>
    <row r="1643" spans="1:1">
      <c r="A1643" s="15"/>
    </row>
    <row r="1644" spans="1:1">
      <c r="A1644" s="15"/>
    </row>
    <row r="1645" spans="1:1">
      <c r="A1645" s="15"/>
    </row>
    <row r="1646" spans="1:1">
      <c r="A1646" s="15"/>
    </row>
    <row r="1647" spans="1:1">
      <c r="A1647" s="15"/>
    </row>
    <row r="1648" spans="1:1">
      <c r="A1648" s="15"/>
    </row>
    <row r="1649" spans="1:1">
      <c r="A1649" s="15"/>
    </row>
    <row r="1650" spans="1:1">
      <c r="A1650" s="15"/>
    </row>
    <row r="1651" spans="1:1">
      <c r="A1651" s="15"/>
    </row>
    <row r="1652" spans="1:1">
      <c r="A1652" s="15"/>
    </row>
    <row r="1653" spans="1:1">
      <c r="A1653" s="15"/>
    </row>
    <row r="1654" spans="1:1">
      <c r="A1654" s="15"/>
    </row>
    <row r="1655" spans="1:1">
      <c r="A1655" s="15"/>
    </row>
    <row r="1656" spans="1:1">
      <c r="A1656" s="15"/>
    </row>
    <row r="1657" spans="1:1">
      <c r="A1657" s="15"/>
    </row>
    <row r="1658" spans="1:1">
      <c r="A1658" s="15"/>
    </row>
    <row r="1659" spans="1:1">
      <c r="A1659" s="15"/>
    </row>
    <row r="1660" spans="1:1">
      <c r="A1660" s="15"/>
    </row>
    <row r="1661" spans="1:1">
      <c r="A1661" s="15"/>
    </row>
    <row r="1662" spans="1:1">
      <c r="A1662" s="15"/>
    </row>
    <row r="1663" spans="1:1">
      <c r="A1663" s="15"/>
    </row>
    <row r="1664" spans="1:1">
      <c r="A1664" s="15"/>
    </row>
    <row r="1665" spans="1:1">
      <c r="A1665" s="15"/>
    </row>
    <row r="1666" spans="1:1">
      <c r="A1666" s="15"/>
    </row>
    <row r="1667" spans="1:1">
      <c r="A1667" s="15"/>
    </row>
    <row r="1668" spans="1:1">
      <c r="A1668" s="15"/>
    </row>
    <row r="1669" spans="1:1">
      <c r="A1669" s="15"/>
    </row>
    <row r="1670" spans="1:1">
      <c r="A1670" s="15"/>
    </row>
    <row r="1671" spans="1:1">
      <c r="A1671" s="15"/>
    </row>
    <row r="1672" spans="1:1">
      <c r="A1672" s="15"/>
    </row>
    <row r="1673" spans="1:1">
      <c r="A1673" s="15"/>
    </row>
    <row r="1674" spans="1:1">
      <c r="A1674" s="15"/>
    </row>
    <row r="1675" spans="1:1">
      <c r="A1675" s="15"/>
    </row>
    <row r="1676" spans="1:1">
      <c r="A1676" s="15"/>
    </row>
    <row r="1677" spans="1:1">
      <c r="A1677" s="15"/>
    </row>
    <row r="1678" spans="1:1">
      <c r="A1678" s="15"/>
    </row>
    <row r="1679" spans="1:1">
      <c r="A1679" s="15"/>
    </row>
    <row r="1680" spans="1:1">
      <c r="A1680" s="15"/>
    </row>
    <row r="1681" spans="1:1">
      <c r="A1681" s="15"/>
    </row>
    <row r="1682" spans="1:1">
      <c r="A1682" s="15"/>
    </row>
    <row r="1683" spans="1:1">
      <c r="A1683" s="15"/>
    </row>
    <row r="1684" spans="1:1">
      <c r="A1684" s="15"/>
    </row>
    <row r="1685" spans="1:1">
      <c r="A1685" s="15"/>
    </row>
    <row r="1686" spans="1:1">
      <c r="A1686" s="15"/>
    </row>
    <row r="1687" spans="1:1">
      <c r="A1687" s="15"/>
    </row>
    <row r="1688" spans="1:1">
      <c r="A1688" s="15"/>
    </row>
    <row r="1689" spans="1:1">
      <c r="A1689" s="15"/>
    </row>
    <row r="1690" spans="1:1">
      <c r="A1690" s="15"/>
    </row>
    <row r="1691" spans="1:1">
      <c r="A1691" s="15"/>
    </row>
    <row r="1692" spans="1:1">
      <c r="A1692" s="15"/>
    </row>
    <row r="1693" spans="1:1">
      <c r="A1693" s="15"/>
    </row>
    <row r="1694" spans="1:1">
      <c r="A1694" s="15"/>
    </row>
    <row r="1695" spans="1:1">
      <c r="A1695" s="15"/>
    </row>
    <row r="1696" spans="1:1">
      <c r="A1696" s="15"/>
    </row>
    <row r="1697" spans="1:1">
      <c r="A1697" s="15"/>
    </row>
    <row r="1698" spans="1:1">
      <c r="A1698" s="15"/>
    </row>
    <row r="1699" spans="1:1">
      <c r="A1699" s="15"/>
    </row>
    <row r="1700" spans="1:1">
      <c r="A1700" s="15"/>
    </row>
    <row r="1701" spans="1:1">
      <c r="A1701" s="15"/>
    </row>
    <row r="1702" spans="1:1">
      <c r="A1702" s="15"/>
    </row>
    <row r="1703" spans="1:1">
      <c r="A1703" s="15"/>
    </row>
    <row r="1704" spans="1:1">
      <c r="A1704" s="15"/>
    </row>
    <row r="1705" spans="1:1">
      <c r="A1705" s="15"/>
    </row>
    <row r="1706" spans="1:1">
      <c r="A1706" s="15"/>
    </row>
    <row r="1707" spans="1:1">
      <c r="A1707" s="15"/>
    </row>
    <row r="1708" spans="1:1">
      <c r="A1708" s="15"/>
    </row>
    <row r="1709" spans="1:1">
      <c r="A1709" s="15"/>
    </row>
    <row r="1710" spans="1:1">
      <c r="A1710" s="15"/>
    </row>
    <row r="1711" spans="1:1">
      <c r="A1711" s="15"/>
    </row>
    <row r="1712" spans="1:1">
      <c r="A1712" s="15"/>
    </row>
    <row r="1713" spans="1:1">
      <c r="A1713" s="15"/>
    </row>
    <row r="1714" spans="1:1">
      <c r="A1714" s="15"/>
    </row>
    <row r="1715" spans="1:1">
      <c r="A1715" s="15"/>
    </row>
    <row r="1716" spans="1:1">
      <c r="A1716" s="15"/>
    </row>
    <row r="1717" spans="1:1">
      <c r="A1717" s="15"/>
    </row>
    <row r="1718" spans="1:1">
      <c r="A1718" s="15"/>
    </row>
    <row r="1719" spans="1:1">
      <c r="A1719" s="15"/>
    </row>
    <row r="1720" spans="1:1">
      <c r="A1720" s="15"/>
    </row>
    <row r="1721" spans="1:1">
      <c r="A1721" s="15"/>
    </row>
    <row r="1722" spans="1:1">
      <c r="A1722" s="15"/>
    </row>
    <row r="1723" spans="1:1">
      <c r="A1723" s="15"/>
    </row>
    <row r="1724" spans="1:1">
      <c r="A1724" s="15"/>
    </row>
    <row r="1725" spans="1:1">
      <c r="A1725" s="15"/>
    </row>
    <row r="1726" spans="1:1">
      <c r="A1726" s="15"/>
    </row>
    <row r="1727" spans="1:1">
      <c r="A1727" s="15"/>
    </row>
    <row r="1728" spans="1:1">
      <c r="A1728" s="15"/>
    </row>
    <row r="1729" spans="1:1">
      <c r="A1729" s="15"/>
    </row>
    <row r="1730" spans="1:1">
      <c r="A1730" s="15"/>
    </row>
    <row r="1731" spans="1:1">
      <c r="A1731" s="15"/>
    </row>
    <row r="1732" spans="1:1">
      <c r="A1732" s="15"/>
    </row>
    <row r="1733" spans="1:1">
      <c r="A1733" s="15"/>
    </row>
    <row r="1734" spans="1:1">
      <c r="A1734" s="15"/>
    </row>
    <row r="1735" spans="1:1">
      <c r="A1735" s="15"/>
    </row>
    <row r="1736" spans="1:1">
      <c r="A1736" s="15"/>
    </row>
    <row r="1737" spans="1:1">
      <c r="A1737" s="15"/>
    </row>
    <row r="1738" spans="1:1">
      <c r="A1738" s="15"/>
    </row>
    <row r="1739" spans="1:1">
      <c r="A1739" s="15"/>
    </row>
    <row r="1740" spans="1:1">
      <c r="A1740" s="15"/>
    </row>
    <row r="1741" spans="1:1">
      <c r="A1741" s="15"/>
    </row>
    <row r="1742" spans="1:1">
      <c r="A1742" s="15"/>
    </row>
    <row r="1743" spans="1:1">
      <c r="A1743" s="15"/>
    </row>
    <row r="1744" spans="1:1">
      <c r="A1744" s="15"/>
    </row>
    <row r="1745" spans="1:1">
      <c r="A1745" s="15"/>
    </row>
    <row r="1746" spans="1:1">
      <c r="A1746" s="15"/>
    </row>
    <row r="1747" spans="1:1">
      <c r="A1747" s="15"/>
    </row>
    <row r="1748" spans="1:1">
      <c r="A1748" s="15"/>
    </row>
    <row r="1749" spans="1:1">
      <c r="A1749" s="15"/>
    </row>
    <row r="1750" spans="1:1">
      <c r="A1750" s="15"/>
    </row>
    <row r="1751" spans="1:1">
      <c r="A1751" s="15"/>
    </row>
    <row r="1752" spans="1:1">
      <c r="A1752" s="15"/>
    </row>
    <row r="1753" spans="1:1">
      <c r="A1753" s="15"/>
    </row>
    <row r="1754" spans="1:1">
      <c r="A1754" s="15"/>
    </row>
    <row r="1755" spans="1:1">
      <c r="A1755" s="15"/>
    </row>
    <row r="1756" spans="1:1">
      <c r="A1756" s="15"/>
    </row>
    <row r="1757" spans="1:1">
      <c r="A1757" s="15"/>
    </row>
    <row r="1758" spans="1:1">
      <c r="A1758" s="15"/>
    </row>
    <row r="1759" spans="1:1">
      <c r="A1759" s="15"/>
    </row>
    <row r="1760" spans="1:1">
      <c r="A1760" s="15"/>
    </row>
    <row r="1761" spans="1:1">
      <c r="A1761" s="15"/>
    </row>
    <row r="1762" spans="1:1">
      <c r="A1762" s="15"/>
    </row>
    <row r="1763" spans="1:1">
      <c r="A1763" s="15"/>
    </row>
    <row r="1764" spans="1:1">
      <c r="A1764" s="15"/>
    </row>
    <row r="1765" spans="1:1">
      <c r="A1765" s="15"/>
    </row>
    <row r="1766" spans="1:1">
      <c r="A1766" s="15"/>
    </row>
    <row r="1767" spans="1:1">
      <c r="A1767" s="15"/>
    </row>
    <row r="1768" spans="1:1">
      <c r="A1768" s="15"/>
    </row>
    <row r="1769" spans="1:1">
      <c r="A1769" s="15"/>
    </row>
    <row r="1770" spans="1:1">
      <c r="A1770" s="15"/>
    </row>
    <row r="1771" spans="1:1">
      <c r="A1771" s="15"/>
    </row>
    <row r="1772" spans="1:1">
      <c r="A1772" s="15"/>
    </row>
    <row r="1773" spans="1:1">
      <c r="A1773" s="15"/>
    </row>
    <row r="1774" spans="1:1">
      <c r="A1774" s="15"/>
    </row>
    <row r="1775" spans="1:1">
      <c r="A1775" s="15"/>
    </row>
    <row r="1776" spans="1:1">
      <c r="A1776" s="15"/>
    </row>
    <row r="1777" spans="1:1">
      <c r="A1777" s="15"/>
    </row>
    <row r="1778" spans="1:1">
      <c r="A1778" s="15"/>
    </row>
    <row r="1779" spans="1:1">
      <c r="A1779" s="15"/>
    </row>
    <row r="1780" spans="1:1">
      <c r="A1780" s="15"/>
    </row>
    <row r="1781" spans="1:1">
      <c r="A1781" s="15"/>
    </row>
    <row r="1782" spans="1:1">
      <c r="A1782" s="15"/>
    </row>
    <row r="1783" spans="1:1">
      <c r="A1783" s="15"/>
    </row>
    <row r="1784" spans="1:1">
      <c r="A1784" s="15"/>
    </row>
    <row r="1785" spans="1:1">
      <c r="A1785" s="15"/>
    </row>
    <row r="1786" spans="1:1">
      <c r="A1786" s="15"/>
    </row>
    <row r="1787" spans="1:1">
      <c r="A1787" s="15"/>
    </row>
    <row r="1788" spans="1:1">
      <c r="A1788" s="15"/>
    </row>
    <row r="1789" spans="1:1">
      <c r="A1789" s="15"/>
    </row>
    <row r="1790" spans="1:1">
      <c r="A1790" s="15"/>
    </row>
    <row r="1791" spans="1:1">
      <c r="A1791" s="15"/>
    </row>
    <row r="1792" spans="1:1">
      <c r="A1792" s="15"/>
    </row>
    <row r="1793" spans="1:1">
      <c r="A1793" s="15"/>
    </row>
    <row r="1794" spans="1:1">
      <c r="A1794" s="15"/>
    </row>
    <row r="1795" spans="1:1">
      <c r="A1795" s="15"/>
    </row>
    <row r="1796" spans="1:1">
      <c r="A1796" s="15"/>
    </row>
    <row r="1797" spans="1:1">
      <c r="A1797" s="15"/>
    </row>
    <row r="1798" spans="1:1">
      <c r="A1798" s="15"/>
    </row>
    <row r="1799" spans="1:1">
      <c r="A1799" s="15"/>
    </row>
    <row r="1800" spans="1:1">
      <c r="A1800" s="15"/>
    </row>
    <row r="1801" spans="1:1">
      <c r="A1801" s="15"/>
    </row>
    <row r="1802" spans="1:1">
      <c r="A1802" s="15"/>
    </row>
    <row r="1803" spans="1:1">
      <c r="A1803" s="15"/>
    </row>
    <row r="1804" spans="1:1">
      <c r="A1804" s="15"/>
    </row>
    <row r="1805" spans="1:1">
      <c r="A1805" s="15"/>
    </row>
    <row r="1806" spans="1:1">
      <c r="A1806" s="15"/>
    </row>
    <row r="1807" spans="1:1">
      <c r="A1807" s="15"/>
    </row>
    <row r="1808" spans="1:1">
      <c r="A1808" s="15"/>
    </row>
    <row r="1809" spans="1:1">
      <c r="A1809" s="15"/>
    </row>
    <row r="1810" spans="1:1">
      <c r="A1810" s="15"/>
    </row>
    <row r="1811" spans="1:1">
      <c r="A1811" s="15"/>
    </row>
    <row r="1812" spans="1:1">
      <c r="A1812" s="15"/>
    </row>
    <row r="1813" spans="1:1">
      <c r="A1813" s="15"/>
    </row>
    <row r="1814" spans="1:1">
      <c r="A1814" s="15"/>
    </row>
    <row r="1815" spans="1:1">
      <c r="A1815" s="15"/>
    </row>
    <row r="1816" spans="1:1">
      <c r="A1816" s="15"/>
    </row>
    <row r="1817" spans="1:1">
      <c r="A1817" s="15"/>
    </row>
    <row r="1818" spans="1:1">
      <c r="A1818" s="15"/>
    </row>
    <row r="1819" spans="1:1">
      <c r="A1819" s="15"/>
    </row>
    <row r="1820" spans="1:1">
      <c r="A1820" s="15"/>
    </row>
    <row r="1821" spans="1:1">
      <c r="A1821" s="15"/>
    </row>
    <row r="1822" spans="1:1">
      <c r="A1822" s="15"/>
    </row>
    <row r="1823" spans="1:1">
      <c r="A1823" s="15"/>
    </row>
    <row r="1824" spans="1:1">
      <c r="A1824" s="15"/>
    </row>
    <row r="1825" spans="1:1">
      <c r="A1825" s="15"/>
    </row>
    <row r="1826" spans="1:1">
      <c r="A1826" s="15"/>
    </row>
    <row r="1827" spans="1:1">
      <c r="A1827" s="15"/>
    </row>
    <row r="1828" spans="1:1">
      <c r="A1828" s="15"/>
    </row>
    <row r="1829" spans="1:1">
      <c r="A1829" s="15"/>
    </row>
    <row r="1830" spans="1:1">
      <c r="A1830" s="15"/>
    </row>
    <row r="1831" spans="1:1">
      <c r="A1831" s="15"/>
    </row>
    <row r="1832" spans="1:1">
      <c r="A1832" s="15"/>
    </row>
    <row r="1833" spans="1:1">
      <c r="A1833" s="15"/>
    </row>
    <row r="1834" spans="1:1">
      <c r="A1834" s="15"/>
    </row>
    <row r="1835" spans="1:1">
      <c r="A1835" s="15"/>
    </row>
    <row r="1836" spans="1:1">
      <c r="A1836" s="15"/>
    </row>
    <row r="1837" spans="1:1">
      <c r="A1837" s="15"/>
    </row>
    <row r="1838" spans="1:1">
      <c r="A1838" s="15"/>
    </row>
    <row r="1839" spans="1:1">
      <c r="A1839" s="15"/>
    </row>
    <row r="1840" spans="1:1">
      <c r="A1840" s="15"/>
    </row>
    <row r="1841" spans="1:1">
      <c r="A1841" s="15"/>
    </row>
    <row r="1842" spans="1:1">
      <c r="A1842" s="15"/>
    </row>
    <row r="1843" spans="1:1">
      <c r="A1843" s="15"/>
    </row>
    <row r="1844" spans="1:1">
      <c r="A1844" s="15"/>
    </row>
    <row r="1845" spans="1:1">
      <c r="A1845" s="15"/>
    </row>
    <row r="1846" spans="1:1">
      <c r="A1846" s="15"/>
    </row>
    <row r="1847" spans="1:1">
      <c r="A1847" s="15"/>
    </row>
    <row r="1848" spans="1:1">
      <c r="A1848" s="15"/>
    </row>
    <row r="1849" spans="1:1">
      <c r="A1849" s="15"/>
    </row>
    <row r="1850" spans="1:1">
      <c r="A1850" s="15"/>
    </row>
    <row r="1851" spans="1:1">
      <c r="A1851" s="15"/>
    </row>
    <row r="1852" spans="1:1">
      <c r="A1852" s="15"/>
    </row>
    <row r="1853" spans="1:1">
      <c r="A1853" s="15"/>
    </row>
    <row r="1854" spans="1:1">
      <c r="A1854" s="15"/>
    </row>
    <row r="1855" spans="1:1">
      <c r="A1855" s="15"/>
    </row>
    <row r="1856" spans="1:1">
      <c r="A1856" s="15"/>
    </row>
    <row r="1857" spans="1:1">
      <c r="A1857" s="15"/>
    </row>
    <row r="1858" spans="1:1">
      <c r="A1858" s="15"/>
    </row>
    <row r="1859" spans="1:1">
      <c r="A1859" s="15"/>
    </row>
    <row r="1860" spans="1:1">
      <c r="A1860" s="15"/>
    </row>
    <row r="1861" spans="1:1">
      <c r="A1861" s="15"/>
    </row>
    <row r="1862" spans="1:1">
      <c r="A1862" s="15"/>
    </row>
    <row r="1863" spans="1:1">
      <c r="A1863" s="15"/>
    </row>
    <row r="1864" spans="1:1">
      <c r="A1864" s="15"/>
    </row>
    <row r="1865" spans="1:1">
      <c r="A1865" s="15"/>
    </row>
    <row r="1866" spans="1:1">
      <c r="A1866" s="15"/>
    </row>
    <row r="1867" spans="1:1">
      <c r="A1867" s="15"/>
    </row>
    <row r="1868" spans="1:1">
      <c r="A1868" s="15"/>
    </row>
    <row r="1869" spans="1:1">
      <c r="A1869" s="15"/>
    </row>
    <row r="1870" spans="1:1">
      <c r="A1870" s="15"/>
    </row>
    <row r="1871" spans="1:1">
      <c r="A1871" s="15"/>
    </row>
    <row r="1872" spans="1:1">
      <c r="A1872" s="15"/>
    </row>
    <row r="1873" spans="1:1">
      <c r="A1873" s="15"/>
    </row>
    <row r="1874" spans="1:1">
      <c r="A1874" s="15"/>
    </row>
    <row r="1875" spans="1:1">
      <c r="A1875" s="15"/>
    </row>
    <row r="1876" spans="1:1">
      <c r="A1876" s="15"/>
    </row>
    <row r="1877" spans="1:1">
      <c r="A1877" s="15"/>
    </row>
    <row r="1878" spans="1:1">
      <c r="A1878" s="15"/>
    </row>
    <row r="1879" spans="1:1">
      <c r="A1879" s="15"/>
    </row>
    <row r="1880" spans="1:1">
      <c r="A1880" s="15"/>
    </row>
    <row r="1881" spans="1:1">
      <c r="A1881" s="15"/>
    </row>
    <row r="1882" spans="1:1">
      <c r="A1882" s="15"/>
    </row>
    <row r="1883" spans="1:1">
      <c r="A1883" s="15"/>
    </row>
    <row r="1884" spans="1:1">
      <c r="A1884" s="15"/>
    </row>
    <row r="1885" spans="1:1">
      <c r="A1885" s="15"/>
    </row>
    <row r="1886" spans="1:1">
      <c r="A1886" s="15"/>
    </row>
    <row r="1887" spans="1:1">
      <c r="A1887" s="15"/>
    </row>
    <row r="1888" spans="1:1">
      <c r="A1888" s="15"/>
    </row>
    <row r="1889" spans="1:1">
      <c r="A1889" s="15"/>
    </row>
    <row r="1890" spans="1:1">
      <c r="A1890" s="15"/>
    </row>
    <row r="1891" spans="1:1">
      <c r="A1891" s="15"/>
    </row>
    <row r="1892" spans="1:1">
      <c r="A1892" s="15"/>
    </row>
    <row r="1893" spans="1:1">
      <c r="A1893" s="15"/>
    </row>
    <row r="1894" spans="1:1">
      <c r="A1894" s="15"/>
    </row>
    <row r="1895" spans="1:1">
      <c r="A1895" s="15"/>
    </row>
    <row r="1896" spans="1:1">
      <c r="A1896" s="15"/>
    </row>
    <row r="1897" spans="1:1">
      <c r="A1897" s="15"/>
    </row>
    <row r="1898" spans="1:1">
      <c r="A1898" s="15"/>
    </row>
    <row r="1899" spans="1:1">
      <c r="A1899" s="15"/>
    </row>
    <row r="1900" spans="1:1">
      <c r="A1900" s="15"/>
    </row>
    <row r="1901" spans="1:1">
      <c r="A1901" s="15"/>
    </row>
    <row r="1902" spans="1:1">
      <c r="A1902" s="15"/>
    </row>
    <row r="1903" spans="1:1">
      <c r="A1903" s="15"/>
    </row>
    <row r="1904" spans="1:1">
      <c r="A1904" s="15"/>
    </row>
    <row r="1905" spans="1:1">
      <c r="A1905" s="15"/>
    </row>
    <row r="1906" spans="1:1">
      <c r="A1906" s="15"/>
    </row>
    <row r="1907" spans="1:1">
      <c r="A1907" s="15"/>
    </row>
    <row r="1908" spans="1:1">
      <c r="A1908" s="15"/>
    </row>
    <row r="1909" spans="1:1">
      <c r="A1909" s="15"/>
    </row>
    <row r="1910" spans="1:1">
      <c r="A1910" s="15"/>
    </row>
    <row r="1911" spans="1:1">
      <c r="A1911" s="15"/>
    </row>
    <row r="1912" spans="1:1">
      <c r="A1912" s="15"/>
    </row>
    <row r="1913" spans="1:1">
      <c r="A1913" s="15"/>
    </row>
    <row r="1914" spans="1:1">
      <c r="A1914" s="15"/>
    </row>
    <row r="1915" spans="1:1">
      <c r="A1915" s="15"/>
    </row>
    <row r="1916" spans="1:1">
      <c r="A1916" s="15"/>
    </row>
    <row r="1917" spans="1:1">
      <c r="A1917" s="15"/>
    </row>
    <row r="1918" spans="1:1">
      <c r="A1918" s="15"/>
    </row>
    <row r="1919" spans="1:1">
      <c r="A1919" s="15"/>
    </row>
    <row r="1920" spans="1:1">
      <c r="A1920" s="15"/>
    </row>
    <row r="1921" spans="1:1">
      <c r="A1921" s="15"/>
    </row>
    <row r="1922" spans="1:1">
      <c r="A1922" s="15"/>
    </row>
    <row r="1923" spans="1:1">
      <c r="A1923" s="15"/>
    </row>
    <row r="1924" spans="1:1">
      <c r="A1924" s="15"/>
    </row>
    <row r="1925" spans="1:1">
      <c r="A1925" s="15"/>
    </row>
    <row r="1926" spans="1:1">
      <c r="A1926" s="15"/>
    </row>
    <row r="1927" spans="1:1">
      <c r="A1927" s="15"/>
    </row>
    <row r="1928" spans="1:1">
      <c r="A1928" s="15"/>
    </row>
    <row r="1929" spans="1:1">
      <c r="A1929" s="15"/>
    </row>
    <row r="1930" spans="1:1">
      <c r="A1930" s="15"/>
    </row>
    <row r="1931" spans="1:1">
      <c r="A1931" s="15"/>
    </row>
    <row r="1932" spans="1:1">
      <c r="A1932" s="15"/>
    </row>
    <row r="1933" spans="1:1">
      <c r="A1933" s="15"/>
    </row>
    <row r="1934" spans="1:1">
      <c r="A1934" s="15"/>
    </row>
    <row r="1935" spans="1:1">
      <c r="A1935" s="15"/>
    </row>
    <row r="1936" spans="1:1">
      <c r="A1936" s="15"/>
    </row>
    <row r="1937" spans="1:1">
      <c r="A1937" s="15"/>
    </row>
    <row r="1938" spans="1:1">
      <c r="A1938" s="15"/>
    </row>
    <row r="1939" spans="1:1">
      <c r="A1939" s="15"/>
    </row>
    <row r="1940" spans="1:1">
      <c r="A1940" s="15"/>
    </row>
    <row r="1941" spans="1:1">
      <c r="A1941" s="15"/>
    </row>
    <row r="1942" spans="1:1">
      <c r="A1942" s="15"/>
    </row>
    <row r="1943" spans="1:1">
      <c r="A1943" s="15"/>
    </row>
    <row r="1944" spans="1:1">
      <c r="A1944" s="15"/>
    </row>
    <row r="1945" spans="1:1">
      <c r="A1945" s="15"/>
    </row>
    <row r="1946" spans="1:1">
      <c r="A1946" s="15"/>
    </row>
    <row r="1947" spans="1:1">
      <c r="A1947" s="15"/>
    </row>
    <row r="1948" spans="1:1">
      <c r="A1948" s="15"/>
    </row>
    <row r="1949" spans="1:1">
      <c r="A1949" s="15"/>
    </row>
    <row r="1950" spans="1:1">
      <c r="A1950" s="15"/>
    </row>
    <row r="1951" spans="1:1">
      <c r="A1951" s="15"/>
    </row>
    <row r="1952" spans="1:1">
      <c r="A1952" s="15"/>
    </row>
    <row r="1953" spans="1:1">
      <c r="A1953" s="15"/>
    </row>
    <row r="1954" spans="1:1">
      <c r="A1954" s="15"/>
    </row>
    <row r="1955" spans="1:1">
      <c r="A1955" s="15"/>
    </row>
    <row r="1956" spans="1:1">
      <c r="A1956" s="15"/>
    </row>
    <row r="1957" spans="1:1">
      <c r="A1957" s="15"/>
    </row>
    <row r="1958" spans="1:1">
      <c r="A1958" s="15"/>
    </row>
    <row r="1959" spans="1:1">
      <c r="A1959" s="15"/>
    </row>
    <row r="1960" spans="1:1">
      <c r="A1960" s="15"/>
    </row>
    <row r="1961" spans="1:1">
      <c r="A1961" s="15"/>
    </row>
    <row r="1962" spans="1:1">
      <c r="A1962" s="15"/>
    </row>
    <row r="1963" spans="1:1">
      <c r="A1963" s="15"/>
    </row>
    <row r="1964" spans="1:1">
      <c r="A1964" s="15"/>
    </row>
    <row r="1965" spans="1:1">
      <c r="A1965" s="15"/>
    </row>
    <row r="1966" spans="1:1">
      <c r="A1966" s="15"/>
    </row>
    <row r="1967" spans="1:1">
      <c r="A1967" s="15"/>
    </row>
    <row r="1968" spans="1:1">
      <c r="A1968" s="15"/>
    </row>
    <row r="1969" spans="1:1">
      <c r="A1969" s="15"/>
    </row>
    <row r="1970" spans="1:1">
      <c r="A1970" s="15"/>
    </row>
    <row r="1971" spans="1:1">
      <c r="A1971" s="15"/>
    </row>
    <row r="1972" spans="1:1">
      <c r="A1972" s="15"/>
    </row>
    <row r="1973" spans="1:1">
      <c r="A1973" s="15"/>
    </row>
    <row r="1974" spans="1:1">
      <c r="A1974" s="15"/>
    </row>
    <row r="1975" spans="1:1">
      <c r="A1975" s="15"/>
    </row>
    <row r="1976" spans="1:1">
      <c r="A1976" s="15"/>
    </row>
    <row r="1977" spans="1:1">
      <c r="A1977" s="15"/>
    </row>
    <row r="1978" spans="1:1">
      <c r="A1978" s="15"/>
    </row>
    <row r="1979" spans="1:1">
      <c r="A1979" s="15"/>
    </row>
    <row r="1980" spans="1:1">
      <c r="A1980" s="15"/>
    </row>
    <row r="1981" spans="1:1">
      <c r="A1981" s="15"/>
    </row>
    <row r="1982" spans="1:1">
      <c r="A1982" s="15"/>
    </row>
    <row r="1983" spans="1:1">
      <c r="A1983" s="15"/>
    </row>
    <row r="1984" spans="1:1">
      <c r="A1984" s="15"/>
    </row>
    <row r="1985" spans="1:1">
      <c r="A1985" s="15"/>
    </row>
    <row r="1986" spans="1:1">
      <c r="A1986" s="15"/>
    </row>
    <row r="1987" spans="1:1">
      <c r="A1987" s="15"/>
    </row>
    <row r="1988" spans="1:1">
      <c r="A1988" s="15"/>
    </row>
    <row r="1989" spans="1:1">
      <c r="A1989" s="15"/>
    </row>
    <row r="1990" spans="1:1">
      <c r="A1990" s="15"/>
    </row>
    <row r="1991" spans="1:1">
      <c r="A1991" s="15"/>
    </row>
    <row r="1992" spans="1:1">
      <c r="A1992" s="15"/>
    </row>
    <row r="1993" spans="1:1">
      <c r="A1993" s="15"/>
    </row>
    <row r="1994" spans="1:1">
      <c r="A1994" s="15"/>
    </row>
    <row r="1995" spans="1:1">
      <c r="A1995" s="15"/>
    </row>
    <row r="1996" spans="1:1">
      <c r="A1996" s="15"/>
    </row>
    <row r="1997" spans="1:1">
      <c r="A1997" s="15"/>
    </row>
    <row r="1998" spans="1:1">
      <c r="A1998" s="15"/>
    </row>
    <row r="1999" spans="1:1">
      <c r="A1999" s="15"/>
    </row>
    <row r="2000" spans="1:1">
      <c r="A2000" s="15"/>
    </row>
    <row r="2001" spans="1:1">
      <c r="A2001" s="15"/>
    </row>
    <row r="2002" spans="1:1">
      <c r="A2002" s="15"/>
    </row>
    <row r="2003" spans="1:1">
      <c r="A2003" s="15"/>
    </row>
    <row r="2004" spans="1:1">
      <c r="A2004" s="15"/>
    </row>
    <row r="2005" spans="1:1">
      <c r="A2005" s="15"/>
    </row>
    <row r="2006" spans="1:1">
      <c r="A2006" s="15"/>
    </row>
    <row r="2007" spans="1:1">
      <c r="A2007" s="15"/>
    </row>
    <row r="2008" spans="1:1">
      <c r="A2008" s="15"/>
    </row>
    <row r="2009" spans="1:1">
      <c r="A2009" s="15"/>
    </row>
    <row r="2010" spans="1:1">
      <c r="A2010" s="15"/>
    </row>
    <row r="2011" spans="1:1">
      <c r="A2011" s="15"/>
    </row>
    <row r="2012" spans="1:1">
      <c r="A2012" s="15"/>
    </row>
    <row r="2013" spans="1:1">
      <c r="A2013" s="15"/>
    </row>
    <row r="2014" spans="1:1">
      <c r="A2014" s="15"/>
    </row>
    <row r="2015" spans="1:1">
      <c r="A2015" s="15"/>
    </row>
    <row r="2016" spans="1:1">
      <c r="A2016" s="15"/>
    </row>
    <row r="2017" spans="1:1">
      <c r="A2017" s="15"/>
    </row>
    <row r="2018" spans="1:1">
      <c r="A2018" s="15"/>
    </row>
    <row r="2019" spans="1:1">
      <c r="A2019" s="15"/>
    </row>
    <row r="2020" spans="1:1">
      <c r="A2020" s="15"/>
    </row>
    <row r="2021" spans="1:1">
      <c r="A2021" s="15"/>
    </row>
    <row r="2022" spans="1:1">
      <c r="A2022" s="15"/>
    </row>
    <row r="2023" spans="1:1">
      <c r="A2023" s="15"/>
    </row>
    <row r="2024" spans="1:1">
      <c r="A2024" s="15"/>
    </row>
    <row r="2025" spans="1:1">
      <c r="A2025" s="15"/>
    </row>
    <row r="2026" spans="1:1">
      <c r="A2026" s="15"/>
    </row>
    <row r="2027" spans="1:1">
      <c r="A2027" s="15"/>
    </row>
    <row r="2028" spans="1:1">
      <c r="A2028" s="15"/>
    </row>
    <row r="2029" spans="1:1">
      <c r="A2029" s="15"/>
    </row>
    <row r="2030" spans="1:1">
      <c r="A2030" s="15"/>
    </row>
    <row r="2031" spans="1:1">
      <c r="A2031" s="15"/>
    </row>
    <row r="2032" spans="1:1">
      <c r="A2032" s="15"/>
    </row>
    <row r="2033" spans="1:1">
      <c r="A2033" s="15"/>
    </row>
    <row r="2034" spans="1:1">
      <c r="A2034" s="15"/>
    </row>
    <row r="2035" spans="1:1">
      <c r="A2035" s="15"/>
    </row>
    <row r="2036" spans="1:1">
      <c r="A2036" s="15"/>
    </row>
    <row r="2037" spans="1:1">
      <c r="A2037" s="15"/>
    </row>
    <row r="2038" spans="1:1">
      <c r="A2038" s="15"/>
    </row>
    <row r="2039" spans="1:1">
      <c r="A2039" s="15"/>
    </row>
    <row r="2040" spans="1:1">
      <c r="A2040" s="15"/>
    </row>
    <row r="2041" spans="1:1">
      <c r="A2041" s="15"/>
    </row>
    <row r="2042" spans="1:1">
      <c r="A2042" s="15"/>
    </row>
    <row r="2043" spans="1:1">
      <c r="A2043" s="15"/>
    </row>
    <row r="2044" spans="1:1">
      <c r="A2044" s="15"/>
    </row>
    <row r="2045" spans="1:1">
      <c r="A2045" s="15"/>
    </row>
    <row r="2046" spans="1:1">
      <c r="A2046" s="15"/>
    </row>
    <row r="2047" spans="1:1">
      <c r="A2047" s="15"/>
    </row>
    <row r="2048" spans="1:1">
      <c r="A2048" s="15"/>
    </row>
    <row r="2049" spans="1:1">
      <c r="A2049" s="15"/>
    </row>
    <row r="2050" spans="1:1">
      <c r="A2050" s="15"/>
    </row>
    <row r="2051" spans="1:1">
      <c r="A2051" s="15"/>
    </row>
    <row r="2052" spans="1:1">
      <c r="A2052" s="15"/>
    </row>
    <row r="2053" spans="1:1">
      <c r="A2053" s="15"/>
    </row>
    <row r="2054" spans="1:1">
      <c r="A2054" s="15"/>
    </row>
    <row r="2055" spans="1:1">
      <c r="A2055" s="15"/>
    </row>
    <row r="2056" spans="1:1">
      <c r="A2056" s="15"/>
    </row>
    <row r="2057" spans="1:1">
      <c r="A2057" s="15"/>
    </row>
    <row r="2058" spans="1:1">
      <c r="A2058" s="15"/>
    </row>
    <row r="2059" spans="1:1">
      <c r="A2059" s="15"/>
    </row>
    <row r="2060" spans="1:1">
      <c r="A2060" s="15"/>
    </row>
    <row r="2061" spans="1:1">
      <c r="A2061" s="15"/>
    </row>
    <row r="2062" spans="1:1">
      <c r="A2062" s="15"/>
    </row>
    <row r="2063" spans="1:1">
      <c r="A2063" s="15"/>
    </row>
    <row r="2064" spans="1:1">
      <c r="A2064" s="15"/>
    </row>
    <row r="2065" spans="1:1">
      <c r="A2065" s="15"/>
    </row>
    <row r="2066" spans="1:1">
      <c r="A2066" s="15"/>
    </row>
    <row r="2067" spans="1:1">
      <c r="A2067" s="15"/>
    </row>
    <row r="2068" spans="1:1">
      <c r="A2068" s="15"/>
    </row>
    <row r="2069" spans="1:1">
      <c r="A2069" s="15"/>
    </row>
    <row r="2070" spans="1:1">
      <c r="A2070" s="15"/>
    </row>
    <row r="2071" spans="1:1">
      <c r="A2071" s="15"/>
    </row>
    <row r="2072" spans="1:1">
      <c r="A2072" s="15"/>
    </row>
    <row r="2073" spans="1:1">
      <c r="A2073" s="15"/>
    </row>
    <row r="2074" spans="1:1">
      <c r="A2074" s="15"/>
    </row>
    <row r="2075" spans="1:1">
      <c r="A2075" s="15"/>
    </row>
    <row r="2076" spans="1:1">
      <c r="A2076" s="15"/>
    </row>
    <row r="2077" spans="1:1">
      <c r="A2077" s="15"/>
    </row>
    <row r="2078" spans="1:1">
      <c r="A2078" s="15"/>
    </row>
    <row r="2079" spans="1:1">
      <c r="A2079" s="15"/>
    </row>
    <row r="2080" spans="1:1">
      <c r="A2080" s="15"/>
    </row>
    <row r="2081" spans="1:1">
      <c r="A2081" s="15"/>
    </row>
    <row r="2082" spans="1:1">
      <c r="A2082" s="15"/>
    </row>
    <row r="2083" spans="1:1">
      <c r="A2083" s="15"/>
    </row>
    <row r="2084" spans="1:1">
      <c r="A2084" s="15"/>
    </row>
    <row r="2085" spans="1:1">
      <c r="A2085" s="15"/>
    </row>
    <row r="2086" spans="1:1">
      <c r="A2086" s="15"/>
    </row>
    <row r="2087" spans="1:1">
      <c r="A2087" s="15"/>
    </row>
    <row r="2088" spans="1:1">
      <c r="A2088" s="15"/>
    </row>
    <row r="2089" spans="1:1">
      <c r="A2089" s="15"/>
    </row>
    <row r="2090" spans="1:1">
      <c r="A2090" s="15"/>
    </row>
    <row r="2091" spans="1:1">
      <c r="A2091" s="15"/>
    </row>
    <row r="2092" spans="1:1">
      <c r="A2092" s="15"/>
    </row>
    <row r="2093" spans="1:1">
      <c r="A2093" s="15"/>
    </row>
    <row r="2094" spans="1:1">
      <c r="A2094" s="15"/>
    </row>
    <row r="2095" spans="1:1">
      <c r="A2095" s="15"/>
    </row>
    <row r="2096" spans="1:1">
      <c r="A2096" s="15"/>
    </row>
    <row r="2097" spans="1:1">
      <c r="A2097" s="15"/>
    </row>
    <row r="2098" spans="1:1">
      <c r="A2098" s="15"/>
    </row>
    <row r="2099" spans="1:1">
      <c r="A2099" s="15"/>
    </row>
    <row r="2100" spans="1:1">
      <c r="A2100" s="15"/>
    </row>
    <row r="2101" spans="1:1">
      <c r="A2101" s="15"/>
    </row>
    <row r="2102" spans="1:1">
      <c r="A2102" s="15"/>
    </row>
    <row r="2103" spans="1:1">
      <c r="A2103" s="15"/>
    </row>
    <row r="2104" spans="1:1">
      <c r="A2104" s="15"/>
    </row>
    <row r="2105" spans="1:1">
      <c r="A2105" s="15"/>
    </row>
    <row r="2106" spans="1:1">
      <c r="A2106" s="15"/>
    </row>
    <row r="2107" spans="1:1">
      <c r="A2107" s="15"/>
    </row>
    <row r="2108" spans="1:1">
      <c r="A2108" s="15"/>
    </row>
    <row r="2109" spans="1:1">
      <c r="A2109" s="15"/>
    </row>
    <row r="2110" spans="1:1">
      <c r="A2110" s="15"/>
    </row>
    <row r="2111" spans="1:1">
      <c r="A2111" s="15"/>
    </row>
    <row r="2112" spans="1:1">
      <c r="A2112" s="15"/>
    </row>
    <row r="2113" spans="1:1">
      <c r="A2113" s="15"/>
    </row>
    <row r="2114" spans="1:1">
      <c r="A2114" s="15"/>
    </row>
    <row r="2115" spans="1:1">
      <c r="A2115" s="15"/>
    </row>
    <row r="2116" spans="1:1">
      <c r="A2116" s="15"/>
    </row>
    <row r="2117" spans="1:1">
      <c r="A2117" s="15"/>
    </row>
    <row r="2118" spans="1:1">
      <c r="A2118" s="15"/>
    </row>
    <row r="2119" spans="1:1">
      <c r="A2119" s="15"/>
    </row>
    <row r="2120" spans="1:1">
      <c r="A2120" s="15"/>
    </row>
    <row r="2121" spans="1:1">
      <c r="A2121" s="15"/>
    </row>
    <row r="2122" spans="1:1">
      <c r="A2122" s="15"/>
    </row>
    <row r="2123" spans="1:1">
      <c r="A2123" s="15"/>
    </row>
    <row r="2124" spans="1:1">
      <c r="A2124" s="15"/>
    </row>
    <row r="2125" spans="1:1">
      <c r="A2125" s="15"/>
    </row>
    <row r="2126" spans="1:1">
      <c r="A2126" s="15"/>
    </row>
    <row r="2127" spans="1:1">
      <c r="A2127" s="15"/>
    </row>
    <row r="2128" spans="1:1">
      <c r="A2128" s="15"/>
    </row>
    <row r="2129" spans="1:1">
      <c r="A2129" s="15"/>
    </row>
    <row r="2130" spans="1:1">
      <c r="A2130" s="15"/>
    </row>
    <row r="2131" spans="1:1">
      <c r="A2131" s="15"/>
    </row>
    <row r="2132" spans="1:1">
      <c r="A2132" s="15"/>
    </row>
    <row r="2133" spans="1:1">
      <c r="A2133" s="15"/>
    </row>
    <row r="2134" spans="1:1">
      <c r="A2134" s="15"/>
    </row>
    <row r="2135" spans="1:1">
      <c r="A2135" s="15"/>
    </row>
    <row r="2136" spans="1:1">
      <c r="A2136" s="15"/>
    </row>
    <row r="2137" spans="1:1">
      <c r="A2137" s="15"/>
    </row>
    <row r="2138" spans="1:1">
      <c r="A2138" s="15"/>
    </row>
    <row r="2139" spans="1:1">
      <c r="A2139" s="15"/>
    </row>
    <row r="2140" spans="1:1">
      <c r="A2140" s="15"/>
    </row>
    <row r="2141" spans="1:1">
      <c r="A2141" s="15"/>
    </row>
    <row r="2142" spans="1:1">
      <c r="A2142" s="15"/>
    </row>
    <row r="2143" spans="1:1">
      <c r="A2143" s="15"/>
    </row>
    <row r="2144" spans="1:1">
      <c r="A2144" s="15"/>
    </row>
    <row r="2145" spans="1:1">
      <c r="A2145" s="15"/>
    </row>
    <row r="2146" spans="1:1">
      <c r="A2146" s="15"/>
    </row>
    <row r="2147" spans="1:1">
      <c r="A2147" s="15"/>
    </row>
    <row r="2148" spans="1:1">
      <c r="A2148" s="15"/>
    </row>
    <row r="2149" spans="1:1">
      <c r="A2149" s="15"/>
    </row>
    <row r="2150" spans="1:1">
      <c r="A2150" s="15"/>
    </row>
    <row r="2151" spans="1:1">
      <c r="A2151" s="15"/>
    </row>
    <row r="2152" spans="1:1">
      <c r="A2152" s="15"/>
    </row>
    <row r="2153" spans="1:1">
      <c r="A2153" s="15"/>
    </row>
    <row r="2154" spans="1:1">
      <c r="A2154" s="15"/>
    </row>
    <row r="2155" spans="1:1">
      <c r="A2155" s="15"/>
    </row>
    <row r="2156" spans="1:1">
      <c r="A2156" s="15"/>
    </row>
    <row r="2157" spans="1:1">
      <c r="A2157" s="15"/>
    </row>
    <row r="2158" spans="1:1">
      <c r="A2158" s="15"/>
    </row>
    <row r="2159" spans="1:1">
      <c r="A2159" s="15"/>
    </row>
    <row r="2160" spans="1:1">
      <c r="A2160" s="15"/>
    </row>
    <row r="2161" spans="1:1">
      <c r="A2161" s="15"/>
    </row>
    <row r="2162" spans="1:1">
      <c r="A2162" s="15"/>
    </row>
    <row r="2163" spans="1:1">
      <c r="A2163" s="15"/>
    </row>
    <row r="2164" spans="1:1">
      <c r="A2164" s="15"/>
    </row>
    <row r="2165" spans="1:1">
      <c r="A2165" s="15"/>
    </row>
    <row r="2166" spans="1:1">
      <c r="A2166" s="15"/>
    </row>
    <row r="2167" spans="1:1">
      <c r="A2167" s="15"/>
    </row>
    <row r="2168" spans="1:1">
      <c r="A2168" s="15"/>
    </row>
    <row r="2169" spans="1:1">
      <c r="A2169" s="15"/>
    </row>
    <row r="2170" spans="1:1">
      <c r="A2170" s="15"/>
    </row>
    <row r="2171" spans="1:1">
      <c r="A2171" s="15"/>
    </row>
    <row r="2172" spans="1:1">
      <c r="A2172" s="15"/>
    </row>
    <row r="2173" spans="1:1">
      <c r="A2173" s="15"/>
    </row>
    <row r="2174" spans="1:1">
      <c r="A2174" s="15"/>
    </row>
    <row r="2175" spans="1:1">
      <c r="A2175" s="15"/>
    </row>
    <row r="2176" spans="1:1">
      <c r="A2176" s="15"/>
    </row>
    <row r="2177" spans="1:1">
      <c r="A2177" s="15"/>
    </row>
    <row r="2178" spans="1:1">
      <c r="A2178" s="15"/>
    </row>
    <row r="2179" spans="1:1">
      <c r="A2179" s="15"/>
    </row>
    <row r="2180" spans="1:1">
      <c r="A2180" s="15"/>
    </row>
    <row r="2181" spans="1:1">
      <c r="A2181" s="15"/>
    </row>
    <row r="2182" spans="1:1">
      <c r="A2182" s="15"/>
    </row>
    <row r="2183" spans="1:1">
      <c r="A2183" s="15"/>
    </row>
    <row r="2184" spans="1:1">
      <c r="A2184" s="15"/>
    </row>
    <row r="2185" spans="1:1">
      <c r="A2185" s="15"/>
    </row>
    <row r="2186" spans="1:1">
      <c r="A2186" s="15"/>
    </row>
    <row r="2187" spans="1:1">
      <c r="A2187" s="15"/>
    </row>
    <row r="2188" spans="1:1">
      <c r="A2188" s="15"/>
    </row>
    <row r="2189" spans="1:1">
      <c r="A2189" s="15"/>
    </row>
    <row r="2190" spans="1:1">
      <c r="A2190" s="15"/>
    </row>
    <row r="2191" spans="1:1">
      <c r="A2191" s="15"/>
    </row>
    <row r="2192" spans="1:1">
      <c r="A2192" s="15"/>
    </row>
    <row r="2193" spans="1:1">
      <c r="A2193" s="15"/>
    </row>
    <row r="2194" spans="1:1">
      <c r="A2194" s="15"/>
    </row>
    <row r="2195" spans="1:1">
      <c r="A2195" s="15"/>
    </row>
    <row r="2196" spans="1:1">
      <c r="A2196" s="15"/>
    </row>
    <row r="2197" spans="1:1">
      <c r="A2197" s="15"/>
    </row>
    <row r="2198" spans="1:1">
      <c r="A2198" s="15"/>
    </row>
    <row r="2199" spans="1:1">
      <c r="A2199" s="15"/>
    </row>
    <row r="2200" spans="1:1">
      <c r="A2200" s="15"/>
    </row>
    <row r="2201" spans="1:1">
      <c r="A2201" s="15"/>
    </row>
    <row r="2202" spans="1:1">
      <c r="A2202" s="15"/>
    </row>
    <row r="2203" spans="1:1">
      <c r="A2203" s="15"/>
    </row>
    <row r="2204" spans="1:1">
      <c r="A2204" s="15"/>
    </row>
    <row r="2205" spans="1:1">
      <c r="A2205" s="15"/>
    </row>
    <row r="2206" spans="1:1">
      <c r="A2206" s="15"/>
    </row>
    <row r="2207" spans="1:1">
      <c r="A2207" s="15"/>
    </row>
    <row r="2208" spans="1:1">
      <c r="A2208" s="15"/>
    </row>
    <row r="2209" spans="1:1">
      <c r="A2209" s="15"/>
    </row>
    <row r="2210" spans="1:1">
      <c r="A2210" s="15"/>
    </row>
    <row r="2211" spans="1:1">
      <c r="A2211" s="15"/>
    </row>
    <row r="2212" spans="1:1">
      <c r="A2212" s="15"/>
    </row>
    <row r="2213" spans="1:1">
      <c r="A2213" s="15"/>
    </row>
    <row r="2214" spans="1:1">
      <c r="A2214" s="15"/>
    </row>
    <row r="2215" spans="1:1">
      <c r="A2215" s="15"/>
    </row>
    <row r="2216" spans="1:1">
      <c r="A2216" s="15"/>
    </row>
    <row r="2217" spans="1:1">
      <c r="A2217" s="15"/>
    </row>
    <row r="2218" spans="1:1">
      <c r="A2218" s="15"/>
    </row>
    <row r="2219" spans="1:1">
      <c r="A2219" s="15"/>
    </row>
    <row r="2220" spans="1:1">
      <c r="A2220" s="15"/>
    </row>
    <row r="2221" spans="1:1">
      <c r="A2221" s="15"/>
    </row>
    <row r="2222" spans="1:1">
      <c r="A2222" s="15"/>
    </row>
    <row r="2223" spans="1:1">
      <c r="A2223" s="15"/>
    </row>
    <row r="2224" spans="1:1">
      <c r="A2224" s="15"/>
    </row>
    <row r="2225" spans="1:1">
      <c r="A2225" s="15"/>
    </row>
    <row r="2226" spans="1:1">
      <c r="A2226" s="15"/>
    </row>
    <row r="2227" spans="1:1">
      <c r="A2227" s="15"/>
    </row>
    <row r="2228" spans="1:1">
      <c r="A2228" s="15"/>
    </row>
    <row r="2229" spans="1:1">
      <c r="A2229" s="15"/>
    </row>
    <row r="2230" spans="1:1">
      <c r="A2230" s="15"/>
    </row>
    <row r="2231" spans="1:1">
      <c r="A2231" s="15"/>
    </row>
    <row r="2232" spans="1:1">
      <c r="A2232" s="15"/>
    </row>
    <row r="2233" spans="1:1">
      <c r="A2233" s="15"/>
    </row>
    <row r="2234" spans="1:1">
      <c r="A2234" s="15"/>
    </row>
    <row r="2235" spans="1:1">
      <c r="A2235" s="15"/>
    </row>
    <row r="2236" spans="1:1">
      <c r="A2236" s="15"/>
    </row>
    <row r="2237" spans="1:1">
      <c r="A2237" s="15"/>
    </row>
    <row r="2238" spans="1:1">
      <c r="A2238" s="15"/>
    </row>
    <row r="2239" spans="1:1">
      <c r="A2239" s="15"/>
    </row>
    <row r="2240" spans="1:1">
      <c r="A2240" s="15"/>
    </row>
    <row r="2241" spans="1:1">
      <c r="A2241" s="15"/>
    </row>
    <row r="2242" spans="1:1">
      <c r="A2242" s="15"/>
    </row>
    <row r="2243" spans="1:1">
      <c r="A2243" s="15"/>
    </row>
    <row r="2244" spans="1:1">
      <c r="A2244" s="15"/>
    </row>
    <row r="2245" spans="1:1">
      <c r="A2245" s="15"/>
    </row>
    <row r="2246" spans="1:1">
      <c r="A2246" s="15"/>
    </row>
    <row r="2247" spans="1:1">
      <c r="A2247" s="15"/>
    </row>
    <row r="2248" spans="1:1">
      <c r="A2248" s="15"/>
    </row>
    <row r="2249" spans="1:1">
      <c r="A2249" s="15"/>
    </row>
    <row r="2250" spans="1:1">
      <c r="A2250" s="15"/>
    </row>
    <row r="2251" spans="1:1">
      <c r="A2251" s="15"/>
    </row>
    <row r="2252" spans="1:1">
      <c r="A2252" s="15"/>
    </row>
    <row r="2253" spans="1:1">
      <c r="A2253" s="15"/>
    </row>
    <row r="2254" spans="1:1">
      <c r="A2254" s="15"/>
    </row>
    <row r="2255" spans="1:1">
      <c r="A2255" s="15"/>
    </row>
    <row r="2256" spans="1:1">
      <c r="A2256" s="15"/>
    </row>
    <row r="2257" spans="1:1">
      <c r="A2257" s="15"/>
    </row>
    <row r="2258" spans="1:1">
      <c r="A2258" s="15"/>
    </row>
    <row r="2259" spans="1:1">
      <c r="A2259" s="15"/>
    </row>
    <row r="2260" spans="1:1">
      <c r="A2260" s="15"/>
    </row>
    <row r="2261" spans="1:1">
      <c r="A2261" s="15"/>
    </row>
    <row r="2262" spans="1:1">
      <c r="A2262" s="15"/>
    </row>
    <row r="2263" spans="1:1">
      <c r="A2263" s="15"/>
    </row>
    <row r="2264" spans="1:1">
      <c r="A2264" s="15"/>
    </row>
    <row r="2265" spans="1:1">
      <c r="A2265" s="15"/>
    </row>
    <row r="2266" spans="1:1">
      <c r="A2266" s="15"/>
    </row>
    <row r="2267" spans="1:1">
      <c r="A2267" s="15"/>
    </row>
    <row r="2268" spans="1:1">
      <c r="A2268" s="15"/>
    </row>
    <row r="2269" spans="1:1">
      <c r="A2269" s="15"/>
    </row>
    <row r="2270" spans="1:1">
      <c r="A2270" s="15"/>
    </row>
    <row r="2271" spans="1:1">
      <c r="A2271" s="15"/>
    </row>
    <row r="2272" spans="1:1">
      <c r="A2272" s="15"/>
    </row>
    <row r="2273" spans="1:1">
      <c r="A2273" s="15"/>
    </row>
    <row r="2274" spans="1:1">
      <c r="A2274" s="15"/>
    </row>
    <row r="2275" spans="1:1">
      <c r="A2275" s="15"/>
    </row>
    <row r="2276" spans="1:1">
      <c r="A2276" s="15"/>
    </row>
    <row r="2277" spans="1:1">
      <c r="A2277" s="15"/>
    </row>
    <row r="2278" spans="1:1">
      <c r="A2278" s="15"/>
    </row>
    <row r="2279" spans="1:1">
      <c r="A2279" s="15"/>
    </row>
    <row r="2280" spans="1:1">
      <c r="A2280" s="15"/>
    </row>
    <row r="2281" spans="1:1">
      <c r="A2281" s="15"/>
    </row>
    <row r="2282" spans="1:1">
      <c r="A2282" s="15"/>
    </row>
    <row r="2283" spans="1:1">
      <c r="A2283" s="15"/>
    </row>
    <row r="2284" spans="1:1">
      <c r="A2284" s="15"/>
    </row>
    <row r="2285" spans="1:1">
      <c r="A2285" s="15"/>
    </row>
    <row r="2286" spans="1:1">
      <c r="A2286" s="15"/>
    </row>
    <row r="2287" spans="1:1">
      <c r="A2287" s="15"/>
    </row>
    <row r="2288" spans="1:1">
      <c r="A2288" s="15"/>
    </row>
    <row r="2289" spans="1:1">
      <c r="A2289" s="15"/>
    </row>
    <row r="2290" spans="1:1">
      <c r="A2290" s="15"/>
    </row>
    <row r="2291" spans="1:1">
      <c r="A2291" s="15"/>
    </row>
    <row r="2292" spans="1:1">
      <c r="A2292" s="15"/>
    </row>
    <row r="2293" spans="1:1">
      <c r="A2293" s="15"/>
    </row>
    <row r="2294" spans="1:1">
      <c r="A2294" s="15"/>
    </row>
    <row r="2295" spans="1:1">
      <c r="A2295" s="15"/>
    </row>
    <row r="2296" spans="1:1">
      <c r="A2296" s="15"/>
    </row>
    <row r="2297" spans="1:1">
      <c r="A2297" s="15"/>
    </row>
    <row r="2298" spans="1:1">
      <c r="A2298" s="15"/>
    </row>
    <row r="2299" spans="1:1">
      <c r="A2299" s="15"/>
    </row>
    <row r="2300" spans="1:1">
      <c r="A2300" s="15"/>
    </row>
    <row r="2301" spans="1:1">
      <c r="A2301" s="15"/>
    </row>
    <row r="2302" spans="1:1">
      <c r="A2302" s="15"/>
    </row>
    <row r="2303" spans="1:1">
      <c r="A2303" s="15"/>
    </row>
    <row r="2304" spans="1:1">
      <c r="A2304" s="15"/>
    </row>
    <row r="2305" spans="1:1">
      <c r="A2305" s="15"/>
    </row>
    <row r="2306" spans="1:1">
      <c r="A2306" s="15"/>
    </row>
    <row r="2307" spans="1:1">
      <c r="A2307" s="15"/>
    </row>
    <row r="2308" spans="1:1">
      <c r="A2308" s="15"/>
    </row>
    <row r="2309" spans="1:1">
      <c r="A2309" s="15"/>
    </row>
    <row r="2310" spans="1:1">
      <c r="A2310" s="15"/>
    </row>
    <row r="2311" spans="1:1">
      <c r="A2311" s="15"/>
    </row>
    <row r="2312" spans="1:1">
      <c r="A2312" s="15"/>
    </row>
    <row r="2313" spans="1:1">
      <c r="A2313" s="15"/>
    </row>
    <row r="2314" spans="1:1">
      <c r="A2314" s="15"/>
    </row>
    <row r="2315" spans="1:1">
      <c r="A2315" s="15"/>
    </row>
    <row r="2316" spans="1:1">
      <c r="A2316" s="15"/>
    </row>
    <row r="2317" spans="1:1">
      <c r="A2317" s="15"/>
    </row>
    <row r="2318" spans="1:1">
      <c r="A2318" s="15"/>
    </row>
    <row r="2319" spans="1:1">
      <c r="A2319" s="15"/>
    </row>
    <row r="2320" spans="1:1">
      <c r="A2320" s="15"/>
    </row>
    <row r="2321" spans="1:1">
      <c r="A2321" s="15"/>
    </row>
    <row r="2322" spans="1:1">
      <c r="A2322" s="15"/>
    </row>
    <row r="2323" spans="1:1">
      <c r="A2323" s="15"/>
    </row>
    <row r="2324" spans="1:1">
      <c r="A2324" s="15"/>
    </row>
    <row r="2325" spans="1:1">
      <c r="A2325" s="15"/>
    </row>
    <row r="2326" spans="1:1">
      <c r="A2326" s="15"/>
    </row>
    <row r="2327" spans="1:1">
      <c r="A2327" s="15"/>
    </row>
    <row r="2328" spans="1:1">
      <c r="A2328" s="15"/>
    </row>
    <row r="2329" spans="1:1">
      <c r="A2329" s="15"/>
    </row>
    <row r="2330" spans="1:1">
      <c r="A2330" s="15"/>
    </row>
    <row r="2331" spans="1:1">
      <c r="A2331" s="15"/>
    </row>
    <row r="2332" spans="1:1">
      <c r="A2332" s="15"/>
    </row>
    <row r="2333" spans="1:1">
      <c r="A2333" s="15"/>
    </row>
    <row r="2334" spans="1:1">
      <c r="A2334" s="15"/>
    </row>
    <row r="2335" spans="1:1">
      <c r="A2335" s="15"/>
    </row>
    <row r="2336" spans="1:1">
      <c r="A2336" s="15"/>
    </row>
    <row r="2337" spans="1:1">
      <c r="A2337" s="15"/>
    </row>
    <row r="2338" spans="1:1">
      <c r="A2338" s="15"/>
    </row>
    <row r="2339" spans="1:1">
      <c r="A2339" s="15"/>
    </row>
    <row r="2340" spans="1:1">
      <c r="A2340" s="15"/>
    </row>
    <row r="2341" spans="1:1">
      <c r="A2341" s="15"/>
    </row>
    <row r="2342" spans="1:1">
      <c r="A2342" s="15"/>
    </row>
    <row r="2343" spans="1:1">
      <c r="A2343" s="15"/>
    </row>
    <row r="2344" spans="1:1">
      <c r="A2344" s="15"/>
    </row>
    <row r="2345" spans="1:1">
      <c r="A2345" s="15"/>
    </row>
    <row r="2346" spans="1:1">
      <c r="A2346" s="15"/>
    </row>
    <row r="2347" spans="1:1">
      <c r="A2347" s="15"/>
    </row>
    <row r="2348" spans="1:1">
      <c r="A2348" s="15"/>
    </row>
    <row r="2349" spans="1:1">
      <c r="A2349" s="15"/>
    </row>
    <row r="2350" spans="1:1">
      <c r="A2350" s="15"/>
    </row>
    <row r="2351" spans="1:1">
      <c r="A2351" s="15"/>
    </row>
    <row r="2352" spans="1:1">
      <c r="A2352" s="15"/>
    </row>
    <row r="2353" spans="1:1">
      <c r="A2353" s="15"/>
    </row>
    <row r="2354" spans="1:1">
      <c r="A2354" s="15"/>
    </row>
    <row r="2355" spans="1:1">
      <c r="A2355" s="15"/>
    </row>
    <row r="2356" spans="1:1">
      <c r="A2356" s="15"/>
    </row>
    <row r="2357" spans="1:1">
      <c r="A2357" s="15"/>
    </row>
    <row r="2358" spans="1:1">
      <c r="A2358" s="15"/>
    </row>
    <row r="2359" spans="1:1">
      <c r="A2359" s="15"/>
    </row>
    <row r="2360" spans="1:1">
      <c r="A2360" s="15"/>
    </row>
    <row r="2361" spans="1:1">
      <c r="A2361" s="15"/>
    </row>
    <row r="2362" spans="1:1">
      <c r="A2362" s="15"/>
    </row>
    <row r="2363" spans="1:1">
      <c r="A2363" s="15"/>
    </row>
    <row r="2364" spans="1:1">
      <c r="A2364" s="15"/>
    </row>
    <row r="2365" spans="1:1">
      <c r="A2365" s="15"/>
    </row>
    <row r="2366" spans="1:1">
      <c r="A2366" s="15"/>
    </row>
    <row r="2367" spans="1:1">
      <c r="A2367" s="15"/>
    </row>
    <row r="2368" spans="1:1">
      <c r="A2368" s="15"/>
    </row>
    <row r="2369" spans="1:1">
      <c r="A2369" s="15"/>
    </row>
    <row r="2370" spans="1:1">
      <c r="A2370" s="15"/>
    </row>
    <row r="2371" spans="1:1">
      <c r="A2371" s="15"/>
    </row>
    <row r="2372" spans="1:1">
      <c r="A2372" s="15"/>
    </row>
    <row r="2373" spans="1:1">
      <c r="A2373" s="15"/>
    </row>
    <row r="2374" spans="1:1">
      <c r="A2374" s="15"/>
    </row>
    <row r="2375" spans="1:1">
      <c r="A2375" s="15"/>
    </row>
    <row r="2376" spans="1:1">
      <c r="A2376" s="15"/>
    </row>
    <row r="2377" spans="1:1">
      <c r="A2377" s="15"/>
    </row>
    <row r="2378" spans="1:1">
      <c r="A2378" s="15"/>
    </row>
    <row r="2379" spans="1:1">
      <c r="A2379" s="15"/>
    </row>
    <row r="2380" spans="1:1">
      <c r="A2380" s="15"/>
    </row>
    <row r="2381" spans="1:1">
      <c r="A2381" s="15"/>
    </row>
    <row r="2382" spans="1:1">
      <c r="A2382" s="15"/>
    </row>
    <row r="2383" spans="1:1">
      <c r="A2383" s="15"/>
    </row>
    <row r="2384" spans="1:1">
      <c r="A2384" s="15"/>
    </row>
    <row r="2385" spans="1:1">
      <c r="A2385" s="15"/>
    </row>
    <row r="2386" spans="1:1">
      <c r="A2386" s="15"/>
    </row>
    <row r="2387" spans="1:1">
      <c r="A2387" s="15"/>
    </row>
    <row r="2388" spans="1:1">
      <c r="A2388" s="15"/>
    </row>
    <row r="2389" spans="1:1">
      <c r="A2389" s="15"/>
    </row>
    <row r="2390" spans="1:1">
      <c r="A2390" s="15"/>
    </row>
    <row r="2391" spans="1:1">
      <c r="A2391" s="15"/>
    </row>
    <row r="2392" spans="1:1">
      <c r="A2392" s="15"/>
    </row>
    <row r="2393" spans="1:1">
      <c r="A2393" s="15"/>
    </row>
    <row r="2394" spans="1:1">
      <c r="A2394" s="15"/>
    </row>
    <row r="2395" spans="1:1">
      <c r="A2395" s="15"/>
    </row>
    <row r="2396" spans="1:1">
      <c r="A2396" s="15"/>
    </row>
    <row r="2397" spans="1:1">
      <c r="A2397" s="15"/>
    </row>
    <row r="2398" spans="1:1">
      <c r="A2398" s="15"/>
    </row>
    <row r="2399" spans="1:1">
      <c r="A2399" s="15"/>
    </row>
    <row r="2400" spans="1:1">
      <c r="A2400" s="15"/>
    </row>
    <row r="2401" spans="1:1">
      <c r="A2401" s="15"/>
    </row>
    <row r="2402" spans="1:1">
      <c r="A2402" s="15"/>
    </row>
    <row r="2403" spans="1:1">
      <c r="A2403" s="15"/>
    </row>
    <row r="2404" spans="1:1">
      <c r="A2404" s="15"/>
    </row>
    <row r="2405" spans="1:1">
      <c r="A2405" s="15"/>
    </row>
    <row r="2406" spans="1:1">
      <c r="A2406" s="15"/>
    </row>
    <row r="2407" spans="1:1">
      <c r="A2407" s="15"/>
    </row>
    <row r="2408" spans="1:1">
      <c r="A2408" s="15"/>
    </row>
    <row r="2409" spans="1:1">
      <c r="A2409" s="15"/>
    </row>
    <row r="2410" spans="1:1">
      <c r="A2410" s="15"/>
    </row>
    <row r="2411" spans="1:1">
      <c r="A2411" s="15"/>
    </row>
    <row r="2412" spans="1:1">
      <c r="A2412" s="15"/>
    </row>
    <row r="2413" spans="1:1">
      <c r="A2413" s="15"/>
    </row>
    <row r="2414" spans="1:1">
      <c r="A2414" s="15"/>
    </row>
    <row r="2415" spans="1:1">
      <c r="A2415" s="15"/>
    </row>
    <row r="2416" spans="1:1">
      <c r="A2416" s="15"/>
    </row>
    <row r="2417" spans="1:1">
      <c r="A2417" s="15"/>
    </row>
    <row r="2418" spans="1:1">
      <c r="A2418" s="15"/>
    </row>
    <row r="2419" spans="1:1">
      <c r="A2419" s="15"/>
    </row>
    <row r="2420" spans="1:1">
      <c r="A2420" s="15"/>
    </row>
    <row r="2421" spans="1:1">
      <c r="A2421" s="15"/>
    </row>
    <row r="2422" spans="1:1">
      <c r="A2422" s="15"/>
    </row>
    <row r="2423" spans="1:1">
      <c r="A2423" s="15"/>
    </row>
    <row r="2424" spans="1:1">
      <c r="A2424" s="15"/>
    </row>
    <row r="2425" spans="1:1">
      <c r="A2425" s="15"/>
    </row>
    <row r="2426" spans="1:1">
      <c r="A2426" s="15"/>
    </row>
    <row r="2427" spans="1:1">
      <c r="A2427" s="15"/>
    </row>
    <row r="2428" spans="1:1">
      <c r="A2428" s="15"/>
    </row>
    <row r="2429" spans="1:1">
      <c r="A2429" s="15"/>
    </row>
    <row r="2430" spans="1:1">
      <c r="A2430" s="15"/>
    </row>
    <row r="2431" spans="1:1">
      <c r="A2431" s="15"/>
    </row>
    <row r="2432" spans="1:1">
      <c r="A2432" s="15"/>
    </row>
    <row r="2433" spans="1:1">
      <c r="A2433" s="15"/>
    </row>
    <row r="2434" spans="1:1">
      <c r="A2434" s="15"/>
    </row>
    <row r="2435" spans="1:1">
      <c r="A2435" s="15"/>
    </row>
    <row r="2436" spans="1:1">
      <c r="A2436" s="15"/>
    </row>
    <row r="2437" spans="1:1">
      <c r="A2437" s="15"/>
    </row>
    <row r="2438" spans="1:1">
      <c r="A2438" s="15"/>
    </row>
    <row r="2439" spans="1:1">
      <c r="A2439" s="15"/>
    </row>
    <row r="2440" spans="1:1">
      <c r="A2440" s="15"/>
    </row>
    <row r="2441" spans="1:1">
      <c r="A2441" s="15"/>
    </row>
    <row r="2442" spans="1:1">
      <c r="A2442" s="15"/>
    </row>
    <row r="2443" spans="1:1">
      <c r="A2443" s="15"/>
    </row>
    <row r="2444" spans="1:1">
      <c r="A2444" s="15"/>
    </row>
    <row r="2445" spans="1:1">
      <c r="A2445" s="15"/>
    </row>
    <row r="2446" spans="1:1">
      <c r="A2446" s="15"/>
    </row>
    <row r="2447" spans="1:1">
      <c r="A2447" s="15"/>
    </row>
    <row r="2448" spans="1:1">
      <c r="A2448" s="15"/>
    </row>
    <row r="2449" spans="1:1">
      <c r="A2449" s="15"/>
    </row>
    <row r="2450" spans="1:1">
      <c r="A2450" s="15"/>
    </row>
    <row r="2451" spans="1:1">
      <c r="A2451" s="15"/>
    </row>
    <row r="2452" spans="1:1">
      <c r="A2452" s="15"/>
    </row>
    <row r="2453" spans="1:1">
      <c r="A2453" s="15"/>
    </row>
    <row r="2454" spans="1:1">
      <c r="A2454" s="15"/>
    </row>
    <row r="2455" spans="1:1">
      <c r="A2455" s="15"/>
    </row>
    <row r="2456" spans="1:1">
      <c r="A2456" s="15"/>
    </row>
    <row r="2457" spans="1:1">
      <c r="A2457" s="15"/>
    </row>
    <row r="2458" spans="1:1">
      <c r="A2458" s="15"/>
    </row>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dimension ref="A1:M104"/>
  <sheetViews>
    <sheetView topLeftCell="A85" workbookViewId="0">
      <selection activeCell="M21" sqref="M21"/>
    </sheetView>
  </sheetViews>
  <sheetFormatPr defaultRowHeight="15"/>
  <cols>
    <col min="1" max="1" width="29.85546875" customWidth="1"/>
    <col min="2" max="2" width="5" customWidth="1"/>
    <col min="3" max="3" width="5.42578125" customWidth="1"/>
    <col min="4" max="4" width="14.7109375" customWidth="1"/>
    <col min="5" max="5" width="19.7109375" customWidth="1"/>
    <col min="6" max="6" width="10" customWidth="1"/>
    <col min="7" max="7" width="50" customWidth="1"/>
    <col min="8" max="8" width="18.7109375" customWidth="1"/>
    <col min="9" max="9" width="46.28515625" customWidth="1"/>
    <col min="10" max="11" width="11.28515625" customWidth="1"/>
  </cols>
  <sheetData>
    <row r="1" spans="1:11" ht="31.5">
      <c r="A1" s="350" t="s">
        <v>571</v>
      </c>
      <c r="B1" s="351"/>
      <c r="C1" s="352"/>
      <c r="D1" s="352"/>
      <c r="E1" s="352"/>
      <c r="F1" s="351"/>
      <c r="G1" s="352"/>
      <c r="H1" s="352"/>
      <c r="I1" s="352"/>
      <c r="J1" s="353" t="s">
        <v>572</v>
      </c>
      <c r="K1" s="354" t="s">
        <v>573</v>
      </c>
    </row>
    <row r="2" spans="1:11" ht="24.75">
      <c r="A2" s="355" t="s">
        <v>574</v>
      </c>
      <c r="B2" s="356"/>
      <c r="C2" s="357"/>
      <c r="D2" s="357"/>
      <c r="E2" s="357"/>
      <c r="F2" s="358"/>
      <c r="G2" s="357"/>
      <c r="H2" s="359"/>
      <c r="I2" s="360"/>
      <c r="J2" s="361"/>
      <c r="K2" s="362"/>
    </row>
    <row r="3" spans="1:11">
      <c r="A3" s="363" t="s">
        <v>575</v>
      </c>
      <c r="B3" s="364" t="s">
        <v>576</v>
      </c>
      <c r="C3" s="365" t="s">
        <v>577</v>
      </c>
      <c r="D3" s="365" t="s">
        <v>578</v>
      </c>
      <c r="E3" s="365" t="s">
        <v>262</v>
      </c>
      <c r="F3" s="366"/>
      <c r="G3" s="365" t="s">
        <v>579</v>
      </c>
      <c r="H3" s="367" t="s">
        <v>580</v>
      </c>
      <c r="I3" s="368" t="s">
        <v>581</v>
      </c>
      <c r="J3" s="369" t="s">
        <v>582</v>
      </c>
      <c r="K3" s="370" t="s">
        <v>582</v>
      </c>
    </row>
    <row r="4" spans="1:11">
      <c r="A4" s="371" t="s">
        <v>583</v>
      </c>
      <c r="B4" s="372"/>
      <c r="C4" s="373"/>
      <c r="D4" s="373"/>
      <c r="E4" s="373"/>
      <c r="F4" s="374"/>
      <c r="G4" s="373"/>
      <c r="H4" s="375"/>
      <c r="I4" s="376"/>
      <c r="J4" s="377"/>
      <c r="K4" s="378"/>
    </row>
    <row r="5" spans="1:11">
      <c r="A5" s="379" t="s">
        <v>584</v>
      </c>
      <c r="B5" s="372">
        <v>1.8607954545454544</v>
      </c>
      <c r="C5" s="373" t="s">
        <v>585</v>
      </c>
      <c r="D5" s="373" t="s">
        <v>586</v>
      </c>
      <c r="E5" s="380" t="s">
        <v>587</v>
      </c>
      <c r="F5" s="326"/>
      <c r="G5" s="373" t="s">
        <v>588</v>
      </c>
      <c r="H5" s="375">
        <v>6000</v>
      </c>
      <c r="I5" s="373" t="s">
        <v>589</v>
      </c>
      <c r="J5" s="377">
        <v>0.69199999999999995</v>
      </c>
      <c r="K5" s="378">
        <v>1.1499999999999999</v>
      </c>
    </row>
    <row r="6" spans="1:11">
      <c r="A6" s="302" t="s">
        <v>590</v>
      </c>
      <c r="B6" s="372"/>
      <c r="C6" s="373"/>
      <c r="D6" s="373"/>
      <c r="E6" s="373"/>
      <c r="F6" s="374"/>
      <c r="G6" s="373"/>
      <c r="H6" s="375"/>
      <c r="I6" s="373"/>
      <c r="J6" s="377"/>
      <c r="K6" s="378"/>
    </row>
    <row r="7" spans="1:11">
      <c r="A7" s="379"/>
      <c r="B7" s="372">
        <v>1.8607954545454544</v>
      </c>
      <c r="C7" s="373" t="s">
        <v>585</v>
      </c>
      <c r="D7" s="373" t="s">
        <v>591</v>
      </c>
      <c r="E7" s="373"/>
      <c r="F7" s="374"/>
      <c r="G7" s="373"/>
      <c r="H7" s="375">
        <v>6000</v>
      </c>
      <c r="I7" s="373" t="s">
        <v>592</v>
      </c>
      <c r="J7" s="377">
        <v>0.77600000000000002</v>
      </c>
      <c r="K7" s="378">
        <v>1.29</v>
      </c>
    </row>
    <row r="8" spans="1:11">
      <c r="A8" s="379"/>
      <c r="B8" s="372">
        <v>1.8607954545454544</v>
      </c>
      <c r="C8" s="373" t="s">
        <v>585</v>
      </c>
      <c r="D8" s="373" t="s">
        <v>593</v>
      </c>
      <c r="E8" s="373"/>
      <c r="F8" s="374"/>
      <c r="G8" s="373"/>
      <c r="H8" s="375">
        <v>6000</v>
      </c>
      <c r="I8" s="373" t="s">
        <v>594</v>
      </c>
      <c r="J8" s="377">
        <v>0.69199999999999995</v>
      </c>
      <c r="K8" s="378">
        <v>1.1499999999999999</v>
      </c>
    </row>
    <row r="9" spans="1:11">
      <c r="A9" s="302" t="s">
        <v>595</v>
      </c>
      <c r="B9" s="372"/>
      <c r="C9" s="373"/>
      <c r="D9" s="373"/>
      <c r="E9" s="373"/>
      <c r="F9" s="374"/>
      <c r="G9" s="373"/>
      <c r="H9" s="375"/>
      <c r="I9" s="373"/>
      <c r="J9" s="377"/>
      <c r="K9" s="378"/>
    </row>
    <row r="10" spans="1:11">
      <c r="A10" s="381" t="s">
        <v>596</v>
      </c>
      <c r="B10" s="382">
        <v>3.2</v>
      </c>
      <c r="C10" s="383" t="s">
        <v>585</v>
      </c>
      <c r="D10" s="383" t="s">
        <v>586</v>
      </c>
      <c r="E10" s="384" t="s">
        <v>597</v>
      </c>
      <c r="F10" s="385"/>
      <c r="G10" s="383" t="s">
        <v>598</v>
      </c>
      <c r="H10" s="386">
        <v>10300</v>
      </c>
      <c r="I10" s="384" t="s">
        <v>599</v>
      </c>
      <c r="J10" s="377">
        <v>1.1890000000000001</v>
      </c>
      <c r="K10" s="378">
        <v>1.97</v>
      </c>
    </row>
    <row r="11" spans="1:11">
      <c r="A11" s="381" t="s">
        <v>600</v>
      </c>
      <c r="B11" s="382">
        <v>2</v>
      </c>
      <c r="C11" s="383" t="s">
        <v>585</v>
      </c>
      <c r="D11" s="383" t="s">
        <v>586</v>
      </c>
      <c r="E11" s="384" t="s">
        <v>597</v>
      </c>
      <c r="F11" s="385"/>
      <c r="G11" s="383" t="s">
        <v>601</v>
      </c>
      <c r="H11" s="386">
        <v>6400</v>
      </c>
      <c r="I11" s="384" t="s">
        <v>599</v>
      </c>
      <c r="J11" s="377">
        <v>0.73899999999999999</v>
      </c>
      <c r="K11" s="378">
        <v>1.23</v>
      </c>
    </row>
    <row r="12" spans="1:11">
      <c r="A12" s="381" t="s">
        <v>602</v>
      </c>
      <c r="B12" s="382">
        <v>4.2</v>
      </c>
      <c r="C12" s="383" t="s">
        <v>585</v>
      </c>
      <c r="D12" s="383" t="s">
        <v>586</v>
      </c>
      <c r="E12" s="384" t="s">
        <v>603</v>
      </c>
      <c r="F12" s="385"/>
      <c r="G12" s="383" t="s">
        <v>604</v>
      </c>
      <c r="H12" s="386">
        <v>13500</v>
      </c>
      <c r="I12" s="384" t="s">
        <v>605</v>
      </c>
      <c r="J12" s="377">
        <v>2.177</v>
      </c>
      <c r="K12" s="378">
        <v>3.33</v>
      </c>
    </row>
    <row r="13" spans="1:11">
      <c r="A13" s="387" t="s">
        <v>606</v>
      </c>
      <c r="B13" s="388">
        <v>0.45</v>
      </c>
      <c r="C13" s="384" t="s">
        <v>585</v>
      </c>
      <c r="D13" s="384" t="s">
        <v>607</v>
      </c>
      <c r="E13" s="384" t="s">
        <v>608</v>
      </c>
      <c r="F13" s="385"/>
      <c r="G13" s="384" t="s">
        <v>609</v>
      </c>
      <c r="H13" s="386">
        <v>1400</v>
      </c>
      <c r="I13" s="384" t="s">
        <v>610</v>
      </c>
      <c r="J13" s="377">
        <v>0.1</v>
      </c>
      <c r="K13" s="378">
        <v>0.16600000000000001</v>
      </c>
    </row>
    <row r="14" spans="1:11">
      <c r="A14" s="381" t="s">
        <v>611</v>
      </c>
      <c r="B14" s="382">
        <v>1.8607954545454544</v>
      </c>
      <c r="C14" s="383" t="s">
        <v>585</v>
      </c>
      <c r="D14" s="383" t="s">
        <v>612</v>
      </c>
      <c r="E14" s="383"/>
      <c r="F14" s="389"/>
      <c r="G14" s="383"/>
      <c r="H14" s="386"/>
      <c r="I14" s="384" t="s">
        <v>613</v>
      </c>
      <c r="J14" s="377">
        <v>0.79199999999999993</v>
      </c>
      <c r="K14" s="378">
        <v>1.25</v>
      </c>
    </row>
    <row r="15" spans="1:11">
      <c r="A15" s="390"/>
      <c r="B15" s="391"/>
      <c r="C15" s="392"/>
      <c r="D15" s="392"/>
      <c r="E15" s="392"/>
      <c r="F15" s="393"/>
      <c r="G15" s="392"/>
      <c r="H15" s="394"/>
      <c r="I15" s="395" t="s">
        <v>614</v>
      </c>
      <c r="J15" s="396">
        <v>4.9969999999999999</v>
      </c>
      <c r="K15" s="397">
        <v>7.9460000000000006</v>
      </c>
    </row>
    <row r="16" spans="1:11">
      <c r="A16" s="379"/>
      <c r="B16" s="372"/>
      <c r="C16" s="373"/>
      <c r="D16" s="373"/>
      <c r="E16" s="373"/>
      <c r="F16" s="374"/>
      <c r="G16" s="373"/>
      <c r="H16" s="375"/>
      <c r="I16" s="398" t="s">
        <v>615</v>
      </c>
      <c r="J16" s="399">
        <v>4997</v>
      </c>
      <c r="K16" s="400">
        <v>7946.0000000000009</v>
      </c>
    </row>
    <row r="17" spans="1:11">
      <c r="A17" s="379"/>
      <c r="B17" s="372"/>
      <c r="C17" s="373"/>
      <c r="D17" s="373"/>
      <c r="E17" s="373"/>
      <c r="F17" s="374"/>
      <c r="G17" s="373"/>
      <c r="H17" s="375"/>
      <c r="I17" s="373"/>
      <c r="J17" s="401"/>
      <c r="K17" s="402"/>
    </row>
    <row r="18" spans="1:11" ht="31.5">
      <c r="A18" s="350" t="s">
        <v>571</v>
      </c>
      <c r="B18" s="351"/>
      <c r="C18" s="352"/>
      <c r="D18" s="352"/>
      <c r="E18" s="352"/>
      <c r="F18" s="351"/>
      <c r="G18" s="352"/>
      <c r="H18" s="352"/>
      <c r="I18" s="352"/>
      <c r="J18" s="353" t="s">
        <v>572</v>
      </c>
      <c r="K18" s="354" t="s">
        <v>573</v>
      </c>
    </row>
    <row r="19" spans="1:11" ht="24.75">
      <c r="A19" s="355" t="s">
        <v>616</v>
      </c>
      <c r="B19" s="356"/>
      <c r="C19" s="357"/>
      <c r="D19" s="357"/>
      <c r="E19" s="357"/>
      <c r="F19" s="358"/>
      <c r="G19" s="357"/>
      <c r="H19" s="359"/>
      <c r="I19" s="360"/>
      <c r="J19" s="361"/>
      <c r="K19" s="362"/>
    </row>
    <row r="20" spans="1:11">
      <c r="A20" s="403" t="s">
        <v>617</v>
      </c>
      <c r="B20" s="364" t="s">
        <v>576</v>
      </c>
      <c r="C20" s="365"/>
      <c r="D20" s="365" t="s">
        <v>578</v>
      </c>
      <c r="E20" s="365" t="s">
        <v>618</v>
      </c>
      <c r="F20" s="366" t="s">
        <v>619</v>
      </c>
      <c r="G20" s="365" t="s">
        <v>620</v>
      </c>
      <c r="H20" s="367" t="s">
        <v>621</v>
      </c>
      <c r="I20" s="368" t="s">
        <v>581</v>
      </c>
      <c r="J20" s="404" t="s">
        <v>622</v>
      </c>
      <c r="K20" s="405" t="s">
        <v>622</v>
      </c>
    </row>
    <row r="21" spans="1:11">
      <c r="A21" s="371" t="s">
        <v>583</v>
      </c>
      <c r="B21" s="372"/>
      <c r="C21" s="373"/>
      <c r="D21" s="373"/>
      <c r="E21" s="373"/>
      <c r="F21" s="374"/>
      <c r="G21" s="373"/>
      <c r="H21" s="375"/>
      <c r="I21" s="373"/>
      <c r="J21" s="401"/>
      <c r="K21" s="402"/>
    </row>
    <row r="22" spans="1:11">
      <c r="A22" s="406" t="s">
        <v>623</v>
      </c>
      <c r="B22" s="372">
        <v>2</v>
      </c>
      <c r="C22" s="373"/>
      <c r="D22" s="380" t="s">
        <v>624</v>
      </c>
      <c r="E22" s="380" t="s">
        <v>625</v>
      </c>
      <c r="F22" s="326" t="s">
        <v>626</v>
      </c>
      <c r="G22" s="380" t="s">
        <v>627</v>
      </c>
      <c r="H22" s="407" t="s">
        <v>628</v>
      </c>
      <c r="I22" s="380" t="s">
        <v>629</v>
      </c>
      <c r="J22" s="401">
        <v>11.65</v>
      </c>
      <c r="K22" s="408" t="s">
        <v>630</v>
      </c>
    </row>
    <row r="23" spans="1:11">
      <c r="A23" s="406" t="s">
        <v>631</v>
      </c>
      <c r="B23" s="372">
        <v>3</v>
      </c>
      <c r="C23" s="373"/>
      <c r="D23" s="380" t="s">
        <v>632</v>
      </c>
      <c r="E23" s="380" t="s">
        <v>625</v>
      </c>
      <c r="F23" s="326" t="s">
        <v>633</v>
      </c>
      <c r="G23" s="380" t="s">
        <v>634</v>
      </c>
      <c r="H23" s="407" t="s">
        <v>628</v>
      </c>
      <c r="I23" s="380" t="s">
        <v>635</v>
      </c>
      <c r="J23" s="401">
        <v>19.149999999999999</v>
      </c>
      <c r="K23" s="408" t="s">
        <v>630</v>
      </c>
    </row>
    <row r="24" spans="1:11">
      <c r="A24" s="406"/>
      <c r="B24" s="372"/>
      <c r="C24" s="373"/>
      <c r="D24" s="373"/>
      <c r="E24" s="373"/>
      <c r="F24" s="374"/>
      <c r="G24" s="380" t="s">
        <v>636</v>
      </c>
      <c r="H24" s="375"/>
      <c r="I24" s="380" t="s">
        <v>637</v>
      </c>
      <c r="J24" s="401"/>
      <c r="K24" s="402"/>
    </row>
    <row r="25" spans="1:11">
      <c r="A25" s="406" t="s">
        <v>638</v>
      </c>
      <c r="B25" s="372">
        <v>2</v>
      </c>
      <c r="C25" s="373"/>
      <c r="D25" s="380" t="s">
        <v>624</v>
      </c>
      <c r="E25" s="380" t="s">
        <v>625</v>
      </c>
      <c r="F25" s="326" t="s">
        <v>639</v>
      </c>
      <c r="G25" s="380" t="s">
        <v>640</v>
      </c>
      <c r="H25" s="407" t="s">
        <v>641</v>
      </c>
      <c r="I25" s="380" t="s">
        <v>642</v>
      </c>
      <c r="J25" s="401">
        <v>21.5</v>
      </c>
      <c r="K25" s="408" t="s">
        <v>643</v>
      </c>
    </row>
    <row r="26" spans="1:11">
      <c r="A26" s="406" t="s">
        <v>644</v>
      </c>
      <c r="B26" s="372">
        <v>2</v>
      </c>
      <c r="C26" s="373"/>
      <c r="D26" s="380" t="s">
        <v>624</v>
      </c>
      <c r="E26" s="380" t="s">
        <v>625</v>
      </c>
      <c r="F26" s="326" t="s">
        <v>633</v>
      </c>
      <c r="G26" s="380" t="s">
        <v>645</v>
      </c>
      <c r="H26" s="407" t="s">
        <v>646</v>
      </c>
      <c r="I26" s="380" t="s">
        <v>647</v>
      </c>
      <c r="J26" s="401">
        <v>21</v>
      </c>
      <c r="K26" s="408" t="s">
        <v>648</v>
      </c>
    </row>
    <row r="27" spans="1:11">
      <c r="A27" s="406" t="s">
        <v>649</v>
      </c>
      <c r="B27" s="372">
        <v>1</v>
      </c>
      <c r="C27" s="373"/>
      <c r="D27" s="380" t="s">
        <v>650</v>
      </c>
      <c r="E27" s="380"/>
      <c r="F27" s="326" t="s">
        <v>651</v>
      </c>
      <c r="G27" s="380" t="s">
        <v>652</v>
      </c>
      <c r="H27" s="407" t="s">
        <v>653</v>
      </c>
      <c r="I27" s="380" t="s">
        <v>654</v>
      </c>
      <c r="J27" s="401">
        <v>34.939759036144579</v>
      </c>
      <c r="K27" s="402">
        <v>58</v>
      </c>
    </row>
    <row r="28" spans="1:11">
      <c r="A28" s="406"/>
      <c r="B28" s="372"/>
      <c r="C28" s="373"/>
      <c r="D28" s="380"/>
      <c r="E28" s="380"/>
      <c r="F28" s="326"/>
      <c r="G28" s="380"/>
      <c r="H28" s="407" t="s">
        <v>653</v>
      </c>
      <c r="I28" s="380" t="s">
        <v>655</v>
      </c>
      <c r="J28" s="401">
        <v>48.795180722891565</v>
      </c>
      <c r="K28" s="402">
        <v>81</v>
      </c>
    </row>
    <row r="29" spans="1:11">
      <c r="A29" s="302" t="s">
        <v>590</v>
      </c>
      <c r="B29" s="372"/>
      <c r="C29" s="373"/>
      <c r="D29" s="373"/>
      <c r="E29" s="373"/>
      <c r="F29" s="374"/>
      <c r="G29" s="380"/>
      <c r="H29" s="375"/>
      <c r="I29" s="380"/>
      <c r="J29" s="401"/>
      <c r="K29" s="402"/>
    </row>
    <row r="30" spans="1:11">
      <c r="A30" s="409"/>
      <c r="B30" s="410" t="s">
        <v>656</v>
      </c>
      <c r="C30" s="373"/>
      <c r="D30" s="374"/>
      <c r="E30" s="373"/>
      <c r="F30" s="374"/>
      <c r="G30" s="380"/>
      <c r="H30" s="375"/>
      <c r="I30" s="380"/>
      <c r="J30" s="401"/>
      <c r="K30" s="402"/>
    </row>
    <row r="31" spans="1:11">
      <c r="A31" s="409"/>
      <c r="B31" s="410" t="s">
        <v>657</v>
      </c>
      <c r="C31" s="373"/>
      <c r="D31" s="374"/>
      <c r="E31" s="373"/>
      <c r="F31" s="374"/>
      <c r="G31" s="380"/>
      <c r="H31" s="375"/>
      <c r="I31" s="380"/>
      <c r="J31" s="401"/>
      <c r="K31" s="402"/>
    </row>
    <row r="32" spans="1:11">
      <c r="A32" s="409"/>
      <c r="B32" s="410" t="s">
        <v>658</v>
      </c>
      <c r="C32" s="373"/>
      <c r="D32" s="374"/>
      <c r="E32" s="373"/>
      <c r="F32" s="374"/>
      <c r="G32" s="380"/>
      <c r="H32" s="375"/>
      <c r="I32" s="380"/>
      <c r="J32" s="401"/>
      <c r="K32" s="402"/>
    </row>
    <row r="33" spans="1:11">
      <c r="A33" s="302" t="s">
        <v>659</v>
      </c>
      <c r="B33" s="372"/>
      <c r="C33" s="373"/>
      <c r="D33" s="373"/>
      <c r="E33" s="373"/>
      <c r="F33" s="374"/>
      <c r="G33" s="373"/>
      <c r="H33" s="375"/>
      <c r="I33" s="373"/>
      <c r="J33" s="401"/>
      <c r="K33" s="408"/>
    </row>
    <row r="34" spans="1:11">
      <c r="A34" s="406" t="s">
        <v>660</v>
      </c>
      <c r="B34" s="411" t="s">
        <v>661</v>
      </c>
      <c r="C34" s="412"/>
      <c r="D34" s="380" t="s">
        <v>662</v>
      </c>
      <c r="E34" s="380" t="s">
        <v>625</v>
      </c>
      <c r="F34" s="326" t="s">
        <v>633</v>
      </c>
      <c r="G34" s="380" t="s">
        <v>663</v>
      </c>
      <c r="H34" s="407" t="s">
        <v>664</v>
      </c>
      <c r="I34" s="380" t="s">
        <v>665</v>
      </c>
      <c r="J34" s="413">
        <v>21</v>
      </c>
      <c r="K34" s="408">
        <v>34.86</v>
      </c>
    </row>
    <row r="35" spans="1:11">
      <c r="A35" s="414" t="s">
        <v>666</v>
      </c>
      <c r="B35" s="415" t="s">
        <v>661</v>
      </c>
      <c r="C35" s="416"/>
      <c r="D35" s="417" t="s">
        <v>667</v>
      </c>
      <c r="E35" s="417" t="s">
        <v>625</v>
      </c>
      <c r="F35" s="418" t="s">
        <v>639</v>
      </c>
      <c r="G35" s="417" t="s">
        <v>668</v>
      </c>
      <c r="H35" s="419" t="s">
        <v>669</v>
      </c>
      <c r="I35" s="417" t="s">
        <v>670</v>
      </c>
      <c r="J35" s="420">
        <v>24.457831325301207</v>
      </c>
      <c r="K35" s="421">
        <v>40.6</v>
      </c>
    </row>
    <row r="36" spans="1:11">
      <c r="A36" s="387" t="s">
        <v>671</v>
      </c>
      <c r="B36" s="422"/>
      <c r="C36" s="423"/>
      <c r="D36" s="384" t="s">
        <v>672</v>
      </c>
      <c r="E36" s="384" t="s">
        <v>673</v>
      </c>
      <c r="F36" s="385" t="s">
        <v>651</v>
      </c>
      <c r="G36" s="384" t="s">
        <v>674</v>
      </c>
      <c r="H36" s="424" t="s">
        <v>664</v>
      </c>
      <c r="I36" s="384" t="s">
        <v>675</v>
      </c>
      <c r="J36" s="425">
        <v>0</v>
      </c>
      <c r="K36" s="426">
        <v>0</v>
      </c>
    </row>
    <row r="37" spans="1:11">
      <c r="A37" s="387" t="s">
        <v>676</v>
      </c>
      <c r="B37" s="427"/>
      <c r="C37" s="428"/>
      <c r="D37" s="384" t="s">
        <v>662</v>
      </c>
      <c r="E37" s="384" t="s">
        <v>677</v>
      </c>
      <c r="F37" s="385" t="s">
        <v>633</v>
      </c>
      <c r="G37" s="384" t="s">
        <v>678</v>
      </c>
      <c r="H37" s="424" t="s">
        <v>664</v>
      </c>
      <c r="I37" s="384" t="s">
        <v>665</v>
      </c>
      <c r="J37" s="425">
        <v>21</v>
      </c>
      <c r="K37" s="426">
        <v>34.86</v>
      </c>
    </row>
    <row r="38" spans="1:11">
      <c r="A38" s="387" t="s">
        <v>679</v>
      </c>
      <c r="B38" s="427"/>
      <c r="C38" s="428"/>
      <c r="D38" s="384" t="s">
        <v>680</v>
      </c>
      <c r="E38" s="384" t="s">
        <v>681</v>
      </c>
      <c r="F38" s="385" t="s">
        <v>626</v>
      </c>
      <c r="G38" s="384" t="s">
        <v>682</v>
      </c>
      <c r="H38" s="424" t="s">
        <v>664</v>
      </c>
      <c r="I38" s="384" t="s">
        <v>683</v>
      </c>
      <c r="J38" s="425">
        <v>10</v>
      </c>
      <c r="K38" s="426">
        <v>16.599999999999998</v>
      </c>
    </row>
    <row r="39" spans="1:11">
      <c r="A39" s="387" t="s">
        <v>684</v>
      </c>
      <c r="B39" s="427"/>
      <c r="C39" s="428"/>
      <c r="D39" s="384" t="s">
        <v>685</v>
      </c>
      <c r="E39" s="384" t="s">
        <v>686</v>
      </c>
      <c r="F39" s="385" t="s">
        <v>651</v>
      </c>
      <c r="G39" s="384" t="s">
        <v>687</v>
      </c>
      <c r="H39" s="424"/>
      <c r="I39" s="384" t="s">
        <v>688</v>
      </c>
      <c r="J39" s="425">
        <v>0</v>
      </c>
      <c r="K39" s="426">
        <v>0</v>
      </c>
    </row>
    <row r="40" spans="1:11">
      <c r="A40" s="387" t="s">
        <v>689</v>
      </c>
      <c r="B40" s="427"/>
      <c r="C40" s="428"/>
      <c r="D40" s="384" t="s">
        <v>672</v>
      </c>
      <c r="E40" s="384" t="s">
        <v>677</v>
      </c>
      <c r="F40" s="385" t="s">
        <v>633</v>
      </c>
      <c r="G40" s="384" t="s">
        <v>690</v>
      </c>
      <c r="H40" s="424" t="s">
        <v>664</v>
      </c>
      <c r="I40" s="384" t="s">
        <v>691</v>
      </c>
      <c r="J40" s="425">
        <v>21</v>
      </c>
      <c r="K40" s="426">
        <v>34.86</v>
      </c>
    </row>
    <row r="41" spans="1:11">
      <c r="A41" s="387" t="s">
        <v>692</v>
      </c>
      <c r="B41" s="427"/>
      <c r="C41" s="428"/>
      <c r="D41" s="384" t="s">
        <v>693</v>
      </c>
      <c r="E41" s="384" t="s">
        <v>694</v>
      </c>
      <c r="F41" s="385" t="s">
        <v>639</v>
      </c>
      <c r="G41" s="384" t="s">
        <v>695</v>
      </c>
      <c r="H41" s="424" t="s">
        <v>664</v>
      </c>
      <c r="I41" s="384" t="s">
        <v>696</v>
      </c>
      <c r="J41" s="425">
        <v>37</v>
      </c>
      <c r="K41" s="426">
        <v>61.419999999999995</v>
      </c>
    </row>
    <row r="42" spans="1:11">
      <c r="A42" s="387" t="s">
        <v>697</v>
      </c>
      <c r="B42" s="427"/>
      <c r="C42" s="428"/>
      <c r="D42" s="384" t="s">
        <v>662</v>
      </c>
      <c r="E42" s="384" t="s">
        <v>677</v>
      </c>
      <c r="F42" s="385" t="s">
        <v>651</v>
      </c>
      <c r="G42" s="384" t="s">
        <v>698</v>
      </c>
      <c r="H42" s="424" t="s">
        <v>664</v>
      </c>
      <c r="I42" s="384" t="s">
        <v>699</v>
      </c>
      <c r="J42" s="425">
        <v>47</v>
      </c>
      <c r="K42" s="426">
        <v>78.02</v>
      </c>
    </row>
    <row r="43" spans="1:11">
      <c r="A43" s="387" t="s">
        <v>301</v>
      </c>
      <c r="B43" s="427"/>
      <c r="C43" s="428"/>
      <c r="D43" s="384" t="s">
        <v>672</v>
      </c>
      <c r="E43" s="384" t="s">
        <v>681</v>
      </c>
      <c r="F43" s="385" t="s">
        <v>639</v>
      </c>
      <c r="G43" s="384" t="s">
        <v>700</v>
      </c>
      <c r="H43" s="424" t="s">
        <v>664</v>
      </c>
      <c r="I43" s="384" t="s">
        <v>665</v>
      </c>
      <c r="J43" s="425">
        <v>27</v>
      </c>
      <c r="K43" s="426">
        <v>44.82</v>
      </c>
    </row>
    <row r="44" spans="1:11">
      <c r="A44" s="387" t="s">
        <v>701</v>
      </c>
      <c r="B44" s="427"/>
      <c r="C44" s="428"/>
      <c r="D44" s="384" t="s">
        <v>702</v>
      </c>
      <c r="E44" s="384" t="s">
        <v>703</v>
      </c>
      <c r="F44" s="385" t="s">
        <v>651</v>
      </c>
      <c r="G44" s="384" t="s">
        <v>704</v>
      </c>
      <c r="H44" s="424" t="s">
        <v>646</v>
      </c>
      <c r="I44" s="384" t="s">
        <v>705</v>
      </c>
      <c r="J44" s="425">
        <v>69</v>
      </c>
      <c r="K44" s="426">
        <v>114.53999999999999</v>
      </c>
    </row>
    <row r="45" spans="1:11">
      <c r="A45" s="387" t="s">
        <v>706</v>
      </c>
      <c r="B45" s="427"/>
      <c r="C45" s="428"/>
      <c r="D45" s="384" t="s">
        <v>662</v>
      </c>
      <c r="E45" s="384" t="s">
        <v>694</v>
      </c>
      <c r="F45" s="385" t="s">
        <v>639</v>
      </c>
      <c r="G45" s="384" t="s">
        <v>707</v>
      </c>
      <c r="H45" s="424" t="s">
        <v>664</v>
      </c>
      <c r="I45" s="384" t="s">
        <v>665</v>
      </c>
      <c r="J45" s="425">
        <v>27</v>
      </c>
      <c r="K45" s="426">
        <v>44.82</v>
      </c>
    </row>
    <row r="46" spans="1:11">
      <c r="A46" s="387" t="s">
        <v>708</v>
      </c>
      <c r="B46" s="427"/>
      <c r="C46" s="428"/>
      <c r="D46" s="384" t="s">
        <v>709</v>
      </c>
      <c r="E46" s="384" t="s">
        <v>710</v>
      </c>
      <c r="F46" s="385" t="s">
        <v>651</v>
      </c>
      <c r="G46" s="384" t="s">
        <v>711</v>
      </c>
      <c r="H46" s="424"/>
      <c r="I46" s="384"/>
      <c r="J46" s="425">
        <v>75</v>
      </c>
      <c r="K46" s="426">
        <v>124.5</v>
      </c>
    </row>
    <row r="47" spans="1:11">
      <c r="A47" s="387" t="s">
        <v>712</v>
      </c>
      <c r="B47" s="427"/>
      <c r="C47" s="428"/>
      <c r="D47" s="384" t="s">
        <v>709</v>
      </c>
      <c r="E47" s="384" t="s">
        <v>710</v>
      </c>
      <c r="F47" s="385" t="s">
        <v>651</v>
      </c>
      <c r="G47" s="384" t="s">
        <v>713</v>
      </c>
      <c r="H47" s="424" t="s">
        <v>714</v>
      </c>
      <c r="I47" s="384" t="s">
        <v>715</v>
      </c>
      <c r="J47" s="425">
        <v>5</v>
      </c>
      <c r="K47" s="426">
        <v>8.2999999999999989</v>
      </c>
    </row>
    <row r="48" spans="1:11">
      <c r="A48" s="387" t="s">
        <v>716</v>
      </c>
      <c r="B48" s="427"/>
      <c r="C48" s="428"/>
      <c r="D48" s="384" t="s">
        <v>709</v>
      </c>
      <c r="E48" s="384" t="s">
        <v>710</v>
      </c>
      <c r="F48" s="385" t="s">
        <v>651</v>
      </c>
      <c r="G48" s="384" t="s">
        <v>717</v>
      </c>
      <c r="H48" s="424" t="s">
        <v>714</v>
      </c>
      <c r="I48" s="384" t="s">
        <v>718</v>
      </c>
      <c r="J48" s="425">
        <v>10</v>
      </c>
      <c r="K48" s="426">
        <v>16.599999999999998</v>
      </c>
    </row>
    <row r="49" spans="1:13">
      <c r="A49" s="387" t="s">
        <v>719</v>
      </c>
      <c r="B49" s="427"/>
      <c r="C49" s="428"/>
      <c r="D49" s="384" t="s">
        <v>720</v>
      </c>
      <c r="E49" s="384" t="s">
        <v>721</v>
      </c>
      <c r="F49" s="385" t="s">
        <v>633</v>
      </c>
      <c r="G49" s="384" t="s">
        <v>722</v>
      </c>
      <c r="H49" s="424" t="s">
        <v>664</v>
      </c>
      <c r="I49" s="384" t="s">
        <v>723</v>
      </c>
      <c r="J49" s="425">
        <v>10</v>
      </c>
      <c r="K49" s="426">
        <v>16.599999999999998</v>
      </c>
    </row>
    <row r="50" spans="1:13">
      <c r="A50" s="387" t="s">
        <v>724</v>
      </c>
      <c r="B50" s="427"/>
      <c r="C50" s="428"/>
      <c r="D50" s="384" t="s">
        <v>725</v>
      </c>
      <c r="E50" s="384" t="s">
        <v>721</v>
      </c>
      <c r="F50" s="385" t="s">
        <v>626</v>
      </c>
      <c r="G50" s="384" t="s">
        <v>726</v>
      </c>
      <c r="H50" s="424" t="s">
        <v>727</v>
      </c>
      <c r="I50" s="384" t="s">
        <v>728</v>
      </c>
      <c r="J50" s="425">
        <v>5</v>
      </c>
      <c r="K50" s="426">
        <v>8.2999999999999989</v>
      </c>
    </row>
    <row r="51" spans="1:13">
      <c r="A51" s="387" t="s">
        <v>729</v>
      </c>
      <c r="B51" s="427"/>
      <c r="C51" s="428"/>
      <c r="D51" s="384" t="s">
        <v>730</v>
      </c>
      <c r="E51" s="384" t="s">
        <v>731</v>
      </c>
      <c r="F51" s="385" t="s">
        <v>651</v>
      </c>
      <c r="G51" s="384" t="s">
        <v>732</v>
      </c>
      <c r="H51" s="424" t="s">
        <v>733</v>
      </c>
      <c r="I51" s="384" t="s">
        <v>734</v>
      </c>
      <c r="J51" s="425">
        <v>65</v>
      </c>
      <c r="K51" s="426">
        <v>107.89999999999999</v>
      </c>
    </row>
    <row r="52" spans="1:13">
      <c r="A52" s="387" t="s">
        <v>735</v>
      </c>
      <c r="B52" s="427"/>
      <c r="C52" s="428"/>
      <c r="D52" s="384" t="s">
        <v>736</v>
      </c>
      <c r="E52" s="384" t="s">
        <v>673</v>
      </c>
      <c r="F52" s="385" t="s">
        <v>639</v>
      </c>
      <c r="G52" s="384" t="s">
        <v>737</v>
      </c>
      <c r="H52" s="424" t="s">
        <v>738</v>
      </c>
      <c r="I52" s="384" t="s">
        <v>739</v>
      </c>
      <c r="J52" s="425">
        <v>0</v>
      </c>
      <c r="K52" s="426">
        <v>0</v>
      </c>
    </row>
    <row r="53" spans="1:13">
      <c r="A53" s="387" t="s">
        <v>740</v>
      </c>
      <c r="B53" s="427"/>
      <c r="C53" s="428"/>
      <c r="D53" s="384" t="s">
        <v>667</v>
      </c>
      <c r="E53" s="384" t="s">
        <v>741</v>
      </c>
      <c r="F53" s="385" t="s">
        <v>651</v>
      </c>
      <c r="G53" s="384" t="s">
        <v>742</v>
      </c>
      <c r="H53" s="424" t="s">
        <v>646</v>
      </c>
      <c r="I53" s="384" t="s">
        <v>743</v>
      </c>
      <c r="J53" s="425">
        <v>69.25</v>
      </c>
      <c r="K53" s="429">
        <v>114.955</v>
      </c>
    </row>
    <row r="54" spans="1:13">
      <c r="A54" s="387" t="s">
        <v>744</v>
      </c>
      <c r="B54" s="427"/>
      <c r="C54" s="428"/>
      <c r="D54" s="384" t="s">
        <v>709</v>
      </c>
      <c r="E54" s="384" t="s">
        <v>721</v>
      </c>
      <c r="F54" s="385" t="s">
        <v>639</v>
      </c>
      <c r="G54" s="384" t="s">
        <v>745</v>
      </c>
      <c r="H54" s="424" t="s">
        <v>746</v>
      </c>
      <c r="I54" s="384" t="s">
        <v>747</v>
      </c>
      <c r="J54" s="425">
        <v>20</v>
      </c>
      <c r="K54" s="426">
        <v>33.199999999999996</v>
      </c>
    </row>
    <row r="55" spans="1:13">
      <c r="A55" s="387" t="s">
        <v>748</v>
      </c>
      <c r="B55" s="427"/>
      <c r="C55" s="428"/>
      <c r="D55" s="384" t="s">
        <v>749</v>
      </c>
      <c r="E55" s="384"/>
      <c r="F55" s="385" t="s">
        <v>651</v>
      </c>
      <c r="G55" s="384" t="s">
        <v>750</v>
      </c>
      <c r="H55" s="424" t="s">
        <v>751</v>
      </c>
      <c r="I55" s="384" t="s">
        <v>752</v>
      </c>
      <c r="J55" s="425">
        <v>96.852409638554221</v>
      </c>
      <c r="K55" s="429">
        <v>160.77500000000001</v>
      </c>
    </row>
    <row r="56" spans="1:13">
      <c r="A56" s="387" t="s">
        <v>753</v>
      </c>
      <c r="B56" s="427"/>
      <c r="C56" s="428"/>
      <c r="D56" s="384" t="s">
        <v>672</v>
      </c>
      <c r="E56" s="384" t="s">
        <v>754</v>
      </c>
      <c r="F56" s="385" t="s">
        <v>626</v>
      </c>
      <c r="G56" s="384" t="s">
        <v>755</v>
      </c>
      <c r="H56" s="424" t="s">
        <v>664</v>
      </c>
      <c r="I56" s="384" t="s">
        <v>756</v>
      </c>
      <c r="J56" s="425">
        <v>0</v>
      </c>
      <c r="K56" s="426">
        <v>0</v>
      </c>
    </row>
    <row r="57" spans="1:13">
      <c r="A57" s="387" t="s">
        <v>666</v>
      </c>
      <c r="B57" s="427"/>
      <c r="C57" s="428"/>
      <c r="D57" s="384" t="s">
        <v>667</v>
      </c>
      <c r="E57" s="384" t="s">
        <v>757</v>
      </c>
      <c r="F57" s="385" t="s">
        <v>639</v>
      </c>
      <c r="G57" s="384" t="s">
        <v>758</v>
      </c>
      <c r="H57" s="386"/>
      <c r="I57" s="384" t="s">
        <v>759</v>
      </c>
      <c r="J57" s="425">
        <v>40.716867469879524</v>
      </c>
      <c r="K57" s="429">
        <v>67.59</v>
      </c>
    </row>
    <row r="58" spans="1:13">
      <c r="A58" s="387" t="s">
        <v>760</v>
      </c>
      <c r="B58" s="427"/>
      <c r="C58" s="428"/>
      <c r="D58" s="384" t="s">
        <v>761</v>
      </c>
      <c r="E58" s="384" t="s">
        <v>625</v>
      </c>
      <c r="F58" s="385" t="s">
        <v>651</v>
      </c>
      <c r="G58" s="384" t="s">
        <v>762</v>
      </c>
      <c r="H58" s="424" t="s">
        <v>664</v>
      </c>
      <c r="I58" s="384" t="s">
        <v>763</v>
      </c>
      <c r="J58" s="425">
        <v>50</v>
      </c>
      <c r="K58" s="426">
        <v>83</v>
      </c>
    </row>
    <row r="59" spans="1:13">
      <c r="A59" s="387" t="s">
        <v>764</v>
      </c>
      <c r="B59" s="427"/>
      <c r="C59" s="428"/>
      <c r="D59" s="384" t="s">
        <v>662</v>
      </c>
      <c r="E59" s="384" t="s">
        <v>625</v>
      </c>
      <c r="F59" s="385" t="s">
        <v>626</v>
      </c>
      <c r="G59" s="384" t="s">
        <v>765</v>
      </c>
      <c r="H59" s="424" t="s">
        <v>664</v>
      </c>
      <c r="I59" s="384" t="s">
        <v>766</v>
      </c>
      <c r="J59" s="425">
        <v>17</v>
      </c>
      <c r="K59" s="429">
        <v>28.22</v>
      </c>
    </row>
    <row r="60" spans="1:13">
      <c r="A60" s="387" t="s">
        <v>767</v>
      </c>
      <c r="B60" s="427"/>
      <c r="C60" s="428"/>
      <c r="D60" s="384" t="s">
        <v>768</v>
      </c>
      <c r="E60" s="384" t="s">
        <v>769</v>
      </c>
      <c r="F60" s="385" t="s">
        <v>651</v>
      </c>
      <c r="G60" s="384" t="s">
        <v>770</v>
      </c>
      <c r="H60" s="424" t="s">
        <v>771</v>
      </c>
      <c r="I60" s="384" t="s">
        <v>772</v>
      </c>
      <c r="J60" s="425">
        <v>100</v>
      </c>
      <c r="K60" s="426">
        <v>166</v>
      </c>
    </row>
    <row r="61" spans="1:13">
      <c r="A61" s="387" t="s">
        <v>396</v>
      </c>
      <c r="B61" s="427"/>
      <c r="C61" s="428"/>
      <c r="D61" s="384" t="s">
        <v>672</v>
      </c>
      <c r="E61" s="384" t="s">
        <v>681</v>
      </c>
      <c r="F61" s="385" t="s">
        <v>639</v>
      </c>
      <c r="G61" s="384" t="s">
        <v>700</v>
      </c>
      <c r="H61" s="424" t="s">
        <v>664</v>
      </c>
      <c r="I61" s="384" t="s">
        <v>665</v>
      </c>
      <c r="J61" s="425">
        <v>27</v>
      </c>
      <c r="K61" s="426">
        <v>44.82</v>
      </c>
    </row>
    <row r="62" spans="1:13">
      <c r="A62" s="387" t="s">
        <v>773</v>
      </c>
      <c r="B62" s="430"/>
      <c r="C62" s="431"/>
      <c r="D62" s="384" t="s">
        <v>774</v>
      </c>
      <c r="E62" s="384" t="s">
        <v>775</v>
      </c>
      <c r="F62" s="385" t="s">
        <v>626</v>
      </c>
      <c r="G62" s="384" t="s">
        <v>776</v>
      </c>
      <c r="H62" s="424" t="s">
        <v>777</v>
      </c>
      <c r="I62" s="384" t="s">
        <v>778</v>
      </c>
      <c r="J62" s="425">
        <v>5</v>
      </c>
      <c r="K62" s="426">
        <v>8.2999999999999989</v>
      </c>
    </row>
    <row r="63" spans="1:13">
      <c r="A63" s="387" t="s">
        <v>779</v>
      </c>
      <c r="B63" s="430"/>
      <c r="C63" s="431"/>
      <c r="D63" s="384" t="s">
        <v>702</v>
      </c>
      <c r="E63" s="384" t="s">
        <v>780</v>
      </c>
      <c r="F63" s="385" t="s">
        <v>781</v>
      </c>
      <c r="G63" s="384" t="s">
        <v>782</v>
      </c>
      <c r="H63" s="424" t="s">
        <v>733</v>
      </c>
      <c r="I63" s="384" t="s">
        <v>783</v>
      </c>
      <c r="J63" s="425">
        <v>89</v>
      </c>
      <c r="K63" s="426">
        <v>147.73999999999998</v>
      </c>
    </row>
    <row r="64" spans="1:13">
      <c r="A64" s="390"/>
      <c r="B64" s="391"/>
      <c r="C64" s="392"/>
      <c r="D64" s="392"/>
      <c r="E64" s="392"/>
      <c r="F64" s="393"/>
      <c r="G64" s="392"/>
      <c r="H64" s="394"/>
      <c r="I64" s="398" t="s">
        <v>784</v>
      </c>
      <c r="J64" s="399">
        <v>943.81927710843377</v>
      </c>
      <c r="K64" s="400">
        <v>1566.74</v>
      </c>
      <c r="M64" s="463"/>
    </row>
    <row r="65" spans="1:11">
      <c r="A65" s="406" t="s">
        <v>785</v>
      </c>
      <c r="B65" s="432"/>
      <c r="C65" s="433"/>
      <c r="D65" s="380"/>
      <c r="E65" s="380"/>
      <c r="F65" s="326"/>
      <c r="G65" s="380"/>
      <c r="H65" s="407"/>
      <c r="I65" s="380"/>
      <c r="J65" s="434"/>
      <c r="K65" s="408"/>
    </row>
    <row r="66" spans="1:11">
      <c r="A66" s="406"/>
      <c r="B66" s="435"/>
      <c r="C66" s="436"/>
      <c r="D66" s="380"/>
      <c r="E66" s="380"/>
      <c r="F66" s="380"/>
      <c r="G66" s="380"/>
      <c r="H66" s="380"/>
      <c r="I66" s="380"/>
      <c r="J66" s="437"/>
      <c r="K66" s="438"/>
    </row>
    <row r="67" spans="1:11" ht="31.5">
      <c r="A67" s="350" t="s">
        <v>571</v>
      </c>
      <c r="B67" s="351"/>
      <c r="C67" s="352"/>
      <c r="D67" s="352"/>
      <c r="E67" s="352"/>
      <c r="F67" s="351"/>
      <c r="G67" s="352"/>
      <c r="H67" s="352"/>
      <c r="I67" s="352"/>
      <c r="J67" s="353" t="s">
        <v>572</v>
      </c>
      <c r="K67" s="354" t="s">
        <v>573</v>
      </c>
    </row>
    <row r="68" spans="1:11" ht="24.75">
      <c r="A68" s="355" t="s">
        <v>786</v>
      </c>
      <c r="B68" s="356"/>
      <c r="C68" s="357"/>
      <c r="D68" s="357"/>
      <c r="E68" s="357"/>
      <c r="F68" s="358"/>
      <c r="G68" s="357"/>
      <c r="H68" s="359"/>
      <c r="I68" s="360"/>
      <c r="J68" s="361"/>
      <c r="K68" s="362"/>
    </row>
    <row r="69" spans="1:11">
      <c r="A69" s="403" t="s">
        <v>787</v>
      </c>
      <c r="B69" s="439"/>
      <c r="C69" s="440"/>
      <c r="D69" s="441"/>
      <c r="E69" s="441"/>
      <c r="F69" s="442"/>
      <c r="G69" s="441"/>
      <c r="H69" s="443"/>
      <c r="I69" s="398" t="s">
        <v>788</v>
      </c>
      <c r="J69" s="399">
        <v>571.29999999999995</v>
      </c>
      <c r="K69" s="400">
        <v>948.3</v>
      </c>
    </row>
    <row r="70" spans="1:11">
      <c r="A70" s="406"/>
      <c r="B70" s="417"/>
      <c r="C70" s="417"/>
      <c r="D70" s="380"/>
      <c r="E70" s="380"/>
      <c r="F70" s="326"/>
      <c r="G70" s="380"/>
      <c r="H70" s="407"/>
      <c r="I70" s="380"/>
      <c r="J70" s="444"/>
      <c r="K70" s="445"/>
    </row>
    <row r="71" spans="1:11">
      <c r="A71" s="406"/>
      <c r="B71" s="380"/>
      <c r="C71" s="380"/>
      <c r="D71" s="380"/>
      <c r="E71" s="380"/>
      <c r="F71" s="326"/>
      <c r="G71" s="380"/>
      <c r="H71" s="407"/>
      <c r="I71" s="380"/>
      <c r="J71" s="444"/>
      <c r="K71" s="445"/>
    </row>
    <row r="72" spans="1:11">
      <c r="A72" s="406"/>
      <c r="B72" s="380"/>
      <c r="C72" s="380"/>
      <c r="D72" s="380"/>
      <c r="E72" s="380"/>
      <c r="F72" s="326"/>
      <c r="G72" s="380"/>
      <c r="H72" s="407"/>
      <c r="I72" s="380"/>
      <c r="J72" s="444"/>
      <c r="K72" s="445"/>
    </row>
    <row r="73" spans="1:11">
      <c r="A73" s="406"/>
      <c r="B73" s="380"/>
      <c r="C73" s="380"/>
      <c r="D73" s="380"/>
      <c r="E73" s="380"/>
      <c r="F73" s="326"/>
      <c r="G73" s="380"/>
      <c r="H73" s="407"/>
      <c r="I73" s="380"/>
      <c r="J73" s="444"/>
      <c r="K73" s="445"/>
    </row>
    <row r="74" spans="1:11">
      <c r="A74" s="406"/>
      <c r="B74" s="380"/>
      <c r="C74" s="380"/>
      <c r="D74" s="380"/>
      <c r="E74" s="380"/>
      <c r="F74" s="326"/>
      <c r="G74" s="380"/>
      <c r="H74" s="407"/>
      <c r="I74" s="380"/>
      <c r="J74" s="444"/>
      <c r="K74" s="445"/>
    </row>
    <row r="75" spans="1:11">
      <c r="A75" s="406"/>
      <c r="B75" s="380"/>
      <c r="C75" s="380"/>
      <c r="D75" s="380"/>
      <c r="E75" s="380"/>
      <c r="F75" s="326"/>
      <c r="G75" s="380"/>
      <c r="H75" s="407"/>
      <c r="I75" s="380"/>
      <c r="J75" s="444"/>
      <c r="K75" s="445"/>
    </row>
    <row r="76" spans="1:11">
      <c r="A76" s="406"/>
      <c r="B76" s="380"/>
      <c r="C76" s="380"/>
      <c r="D76" s="380"/>
      <c r="E76" s="1"/>
      <c r="F76" s="236"/>
      <c r="G76" s="1"/>
      <c r="H76" s="186"/>
      <c r="I76" s="1"/>
      <c r="J76" s="444"/>
      <c r="K76" s="445"/>
    </row>
    <row r="77" spans="1:11">
      <c r="A77" s="406"/>
      <c r="B77" s="380"/>
      <c r="C77" s="380"/>
      <c r="D77" s="380"/>
      <c r="E77" s="1"/>
      <c r="F77" s="236"/>
      <c r="G77" s="1"/>
      <c r="H77" s="186"/>
      <c r="I77" s="1"/>
      <c r="J77" s="444"/>
      <c r="K77" s="445"/>
    </row>
    <row r="78" spans="1:11">
      <c r="A78" s="406"/>
      <c r="B78" s="380"/>
      <c r="C78" s="380"/>
      <c r="D78" s="380"/>
      <c r="E78" s="1"/>
      <c r="F78" s="236"/>
      <c r="G78" s="1"/>
      <c r="H78" s="186"/>
      <c r="I78" s="1"/>
      <c r="J78" s="444"/>
      <c r="K78" s="445"/>
    </row>
    <row r="79" spans="1:11">
      <c r="A79" s="406"/>
      <c r="B79" s="380"/>
      <c r="C79" s="380"/>
      <c r="D79" s="380"/>
      <c r="E79" s="1"/>
      <c r="F79" s="236"/>
      <c r="G79" s="1"/>
      <c r="H79" s="186"/>
      <c r="I79" s="1"/>
      <c r="J79" s="444"/>
      <c r="K79" s="445"/>
    </row>
    <row r="80" spans="1:11">
      <c r="A80" s="406"/>
      <c r="B80" s="380"/>
      <c r="C80" s="380"/>
      <c r="D80" s="380"/>
      <c r="E80" s="1"/>
      <c r="F80" s="236"/>
      <c r="G80" s="1"/>
      <c r="H80" s="186"/>
      <c r="I80" s="1"/>
      <c r="J80" s="444"/>
      <c r="K80" s="445"/>
    </row>
    <row r="81" spans="1:11">
      <c r="A81" s="406"/>
      <c r="B81" s="380"/>
      <c r="C81" s="380"/>
      <c r="D81" s="380"/>
      <c r="E81" s="1"/>
      <c r="F81" s="236"/>
      <c r="G81" s="1"/>
      <c r="H81" s="186"/>
      <c r="I81" s="1"/>
      <c r="J81" s="444"/>
      <c r="K81" s="445"/>
    </row>
    <row r="82" spans="1:11">
      <c r="A82" s="406"/>
      <c r="B82" s="380"/>
      <c r="C82" s="380"/>
      <c r="D82" s="380"/>
      <c r="E82" s="1"/>
      <c r="F82" s="236"/>
      <c r="G82" s="1"/>
      <c r="H82" s="186"/>
      <c r="I82" s="1"/>
      <c r="J82" s="444"/>
      <c r="K82" s="445"/>
    </row>
    <row r="83" spans="1:11">
      <c r="A83" s="406"/>
      <c r="B83" s="380"/>
      <c r="C83" s="380"/>
      <c r="D83" s="380"/>
      <c r="E83" s="1"/>
      <c r="F83" s="236"/>
      <c r="G83" s="1"/>
      <c r="H83" s="186"/>
      <c r="I83" s="1"/>
      <c r="J83" s="444"/>
      <c r="K83" s="445"/>
    </row>
    <row r="84" spans="1:11">
      <c r="A84" s="311"/>
      <c r="B84" s="446"/>
      <c r="C84" s="1"/>
      <c r="D84" s="1"/>
      <c r="E84" s="1"/>
      <c r="F84" s="236"/>
      <c r="G84" s="1"/>
      <c r="H84" s="186"/>
      <c r="I84" s="1"/>
      <c r="J84" s="444"/>
      <c r="K84" s="445"/>
    </row>
    <row r="85" spans="1:11">
      <c r="A85" s="311"/>
      <c r="B85" s="446"/>
      <c r="C85" s="1"/>
      <c r="D85" s="1"/>
      <c r="E85" s="1"/>
      <c r="F85" s="236"/>
      <c r="G85" s="1"/>
      <c r="H85" s="186"/>
      <c r="I85" s="1"/>
      <c r="J85" s="444"/>
      <c r="K85" s="445"/>
    </row>
    <row r="86" spans="1:11">
      <c r="A86" s="311"/>
      <c r="B86" s="446"/>
      <c r="C86" s="1"/>
      <c r="D86" s="1"/>
      <c r="E86" s="1"/>
      <c r="F86" s="236"/>
      <c r="G86" s="1"/>
      <c r="H86" s="186"/>
      <c r="I86" s="1"/>
      <c r="J86" s="444"/>
      <c r="K86" s="445"/>
    </row>
    <row r="87" spans="1:11">
      <c r="A87" s="311"/>
      <c r="B87" s="446"/>
      <c r="C87" s="1"/>
      <c r="D87" s="1"/>
      <c r="E87" s="1"/>
      <c r="F87" s="236"/>
      <c r="G87" s="1"/>
      <c r="H87" s="186"/>
      <c r="I87" s="1"/>
      <c r="J87" s="444"/>
      <c r="K87" s="445"/>
    </row>
    <row r="88" spans="1:11">
      <c r="A88" s="311"/>
      <c r="B88" s="446"/>
      <c r="C88" s="1"/>
      <c r="D88" s="1"/>
      <c r="E88" s="1"/>
      <c r="F88" s="236"/>
      <c r="G88" s="1"/>
      <c r="H88" s="186"/>
      <c r="I88" s="1"/>
      <c r="J88" s="444"/>
      <c r="K88" s="445"/>
    </row>
    <row r="89" spans="1:11">
      <c r="A89" s="311"/>
      <c r="B89" s="446"/>
      <c r="C89" s="1"/>
      <c r="D89" s="1"/>
      <c r="E89" s="1"/>
      <c r="F89" s="236"/>
      <c r="G89" s="1"/>
      <c r="H89" s="186"/>
      <c r="I89" s="447"/>
      <c r="J89" s="444"/>
      <c r="K89" s="445"/>
    </row>
    <row r="90" spans="1:11">
      <c r="A90" s="311"/>
      <c r="B90" s="446"/>
      <c r="C90" s="1"/>
      <c r="D90" s="1"/>
      <c r="E90" s="1"/>
      <c r="F90" s="236"/>
      <c r="G90" s="1"/>
      <c r="H90" s="186"/>
      <c r="I90" s="1"/>
      <c r="J90" s="444"/>
      <c r="K90" s="445"/>
    </row>
    <row r="91" spans="1:11">
      <c r="A91" s="311"/>
      <c r="B91" s="446"/>
      <c r="C91" s="1"/>
      <c r="D91" s="1"/>
      <c r="E91" s="1"/>
      <c r="F91" s="236"/>
      <c r="G91" s="1"/>
      <c r="H91" s="186"/>
      <c r="I91" s="1"/>
      <c r="J91" s="444"/>
      <c r="K91" s="445"/>
    </row>
    <row r="92" spans="1:11" ht="31.5">
      <c r="A92" s="350" t="s">
        <v>571</v>
      </c>
      <c r="B92" s="351"/>
      <c r="C92" s="352"/>
      <c r="D92" s="352"/>
      <c r="E92" s="352"/>
      <c r="F92" s="351"/>
      <c r="G92" s="352"/>
      <c r="H92" s="352"/>
      <c r="I92" s="352"/>
      <c r="J92" s="353" t="s">
        <v>572</v>
      </c>
      <c r="K92" s="354" t="s">
        <v>573</v>
      </c>
    </row>
    <row r="93" spans="1:11" ht="36.75">
      <c r="A93" s="355" t="s">
        <v>789</v>
      </c>
      <c r="B93" s="356"/>
      <c r="C93" s="357"/>
      <c r="D93" s="357"/>
      <c r="E93" s="357"/>
      <c r="F93" s="358"/>
      <c r="G93" s="357"/>
      <c r="H93" s="359"/>
      <c r="I93" s="360"/>
      <c r="J93" s="361"/>
      <c r="K93" s="362"/>
    </row>
    <row r="94" spans="1:11">
      <c r="A94" s="403" t="s">
        <v>790</v>
      </c>
      <c r="B94" s="448"/>
      <c r="C94" s="449"/>
      <c r="D94" s="365" t="s">
        <v>578</v>
      </c>
      <c r="E94" s="365" t="s">
        <v>618</v>
      </c>
      <c r="F94" s="366" t="s">
        <v>619</v>
      </c>
      <c r="G94" s="365" t="s">
        <v>620</v>
      </c>
      <c r="H94" s="367" t="s">
        <v>621</v>
      </c>
      <c r="I94" s="368" t="s">
        <v>581</v>
      </c>
      <c r="J94" s="450"/>
      <c r="K94" s="451"/>
    </row>
    <row r="95" spans="1:11" ht="90">
      <c r="A95" s="406" t="s">
        <v>791</v>
      </c>
      <c r="B95" s="372"/>
      <c r="C95" s="373"/>
      <c r="D95" s="380" t="s">
        <v>792</v>
      </c>
      <c r="E95" s="373"/>
      <c r="F95" s="326" t="s">
        <v>651</v>
      </c>
      <c r="G95" s="452" t="s">
        <v>793</v>
      </c>
      <c r="H95" s="407" t="s">
        <v>794</v>
      </c>
      <c r="I95" s="452" t="s">
        <v>795</v>
      </c>
      <c r="J95" s="401">
        <v>68</v>
      </c>
      <c r="K95" s="421">
        <v>112.88</v>
      </c>
    </row>
    <row r="96" spans="1:11" ht="174" customHeight="1">
      <c r="A96" s="406" t="s">
        <v>796</v>
      </c>
      <c r="B96" s="372"/>
      <c r="C96" s="373"/>
      <c r="D96" s="380" t="s">
        <v>797</v>
      </c>
      <c r="E96" s="373"/>
      <c r="F96" s="326" t="s">
        <v>651</v>
      </c>
      <c r="G96" s="452" t="s">
        <v>798</v>
      </c>
      <c r="H96" s="375"/>
      <c r="I96" s="452" t="s">
        <v>807</v>
      </c>
      <c r="J96" s="401">
        <v>10</v>
      </c>
      <c r="K96" s="421">
        <v>16.599999999999998</v>
      </c>
    </row>
    <row r="97" spans="1:13" ht="58.5" customHeight="1">
      <c r="A97" s="406" t="s">
        <v>799</v>
      </c>
      <c r="B97" s="372"/>
      <c r="C97" s="373"/>
      <c r="D97" s="380" t="s">
        <v>800</v>
      </c>
      <c r="E97" s="373"/>
      <c r="F97" s="326" t="s">
        <v>651</v>
      </c>
      <c r="G97" s="452" t="s">
        <v>801</v>
      </c>
      <c r="H97" s="375"/>
      <c r="I97" s="452" t="s">
        <v>802</v>
      </c>
      <c r="J97" s="401">
        <v>400</v>
      </c>
      <c r="K97" s="421">
        <v>664</v>
      </c>
    </row>
    <row r="98" spans="1:13">
      <c r="A98" s="390"/>
      <c r="B98" s="391"/>
      <c r="C98" s="392"/>
      <c r="D98" s="392"/>
      <c r="E98" s="392"/>
      <c r="F98" s="393"/>
      <c r="G98" s="392"/>
      <c r="H98" s="394"/>
      <c r="I98" s="398" t="s">
        <v>803</v>
      </c>
      <c r="J98" s="399">
        <v>478</v>
      </c>
      <c r="K98" s="400">
        <v>793.48</v>
      </c>
    </row>
    <row r="99" spans="1:13">
      <c r="A99" s="379"/>
      <c r="B99" s="372"/>
      <c r="C99" s="373"/>
      <c r="D99" s="373"/>
      <c r="E99" s="373"/>
      <c r="F99" s="374"/>
      <c r="G99" s="373"/>
      <c r="H99" s="375"/>
      <c r="I99" s="373"/>
      <c r="J99" s="401"/>
      <c r="K99" s="402"/>
    </row>
    <row r="100" spans="1:13">
      <c r="A100" s="453"/>
      <c r="B100" s="453"/>
      <c r="C100" s="453"/>
      <c r="D100" s="453"/>
      <c r="E100" s="453"/>
      <c r="F100" s="453"/>
      <c r="G100" s="453"/>
      <c r="H100" s="453"/>
      <c r="I100" s="454" t="s">
        <v>804</v>
      </c>
      <c r="J100" s="399">
        <v>6990.1192771084343</v>
      </c>
      <c r="K100" s="400">
        <v>11254.52</v>
      </c>
      <c r="M100" s="463"/>
    </row>
    <row r="101" spans="1:13">
      <c r="A101" s="379"/>
      <c r="B101" s="372"/>
      <c r="C101" s="373"/>
      <c r="D101" s="373"/>
      <c r="E101" s="373"/>
      <c r="F101" s="374"/>
      <c r="G101" s="373"/>
      <c r="H101" s="375"/>
      <c r="I101" s="373"/>
      <c r="J101" s="401"/>
      <c r="K101" s="402"/>
    </row>
    <row r="102" spans="1:13">
      <c r="A102" s="406"/>
      <c r="B102" s="372"/>
      <c r="C102" s="373"/>
      <c r="D102" s="373"/>
      <c r="E102" s="373"/>
      <c r="F102" s="374"/>
      <c r="G102" s="373"/>
      <c r="H102" s="375"/>
      <c r="I102" s="398" t="s">
        <v>805</v>
      </c>
      <c r="J102" s="399">
        <v>7689.1312048192785</v>
      </c>
      <c r="K102" s="400">
        <v>12379.972000000002</v>
      </c>
    </row>
    <row r="103" spans="1:13">
      <c r="A103" s="379"/>
      <c r="B103" s="372"/>
      <c r="C103" s="373"/>
      <c r="D103" s="373"/>
      <c r="E103" s="373"/>
      <c r="F103" s="374"/>
      <c r="G103" s="373"/>
      <c r="H103" s="375"/>
      <c r="I103" s="373"/>
      <c r="J103" s="401"/>
      <c r="K103" s="402"/>
    </row>
    <row r="104" spans="1:13">
      <c r="A104" s="455"/>
      <c r="B104" s="456"/>
      <c r="C104" s="457"/>
      <c r="D104" s="457"/>
      <c r="E104" s="457"/>
      <c r="F104" s="458"/>
      <c r="G104" s="457"/>
      <c r="H104" s="459"/>
      <c r="I104" s="460" t="s">
        <v>806</v>
      </c>
      <c r="J104" s="461"/>
      <c r="K104" s="462"/>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S.London stn spread, 2014 usage</vt:lpstr>
      <vt:lpstr>Avge 2031, 2050 demand, acti</vt:lpstr>
      <vt:lpstr>TfL metroisation outputs</vt:lpstr>
      <vt:lpstr>TSLO metroisation outputs</vt:lpstr>
      <vt:lpstr>TSLO service capacity estimates</vt:lpstr>
      <vt:lpstr>TfL 2015 station PTAL values</vt:lpstr>
      <vt:lpstr>TSLO capital cost estimates</vt:lpstr>
    </vt:vector>
  </TitlesOfParts>
  <Company>Grizli777</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Jonathan Roberts</dc:creator>
  <cp:lastModifiedBy>Jonathan Roberts</cp:lastModifiedBy>
  <dcterms:created xsi:type="dcterms:W3CDTF">2016-01-06T14:05:54Z</dcterms:created>
  <dcterms:modified xsi:type="dcterms:W3CDTF">2017-02-10T07:44:46Z</dcterms:modified>
</cp:coreProperties>
</file>